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 activeTab="2"/>
  </bookViews>
  <sheets>
    <sheet name="NYC Totals" sheetId="11" r:id="rId1"/>
    <sheet name="Bronx" sheetId="8" r:id="rId2"/>
    <sheet name="Brooklyn" sheetId="6" r:id="rId3"/>
    <sheet name="Manhattan" sheetId="10" r:id="rId4"/>
    <sheet name="Queens" sheetId="7" r:id="rId5"/>
    <sheet name="Staten Island" sheetId="9" r:id="rId6"/>
  </sheets>
  <definedNames>
    <definedName name="_xlnm.Print_Area" localSheetId="0">'NYC Totals'!$A$1:$K$8</definedName>
    <definedName name="_xlnm.Print_Titles" localSheetId="1">Bronx!$A:$B</definedName>
    <definedName name="_xlnm.Print_Titles" localSheetId="2">Brooklyn!$A:$B</definedName>
    <definedName name="_xlnm.Print_Titles" localSheetId="3">Manhattan!$A:$B</definedName>
    <definedName name="_xlnm.Print_Titles" localSheetId="0">'NYC Totals'!$A:$B</definedName>
    <definedName name="_xlnm.Print_Titles" localSheetId="4">Queens!$A:$B</definedName>
    <definedName name="_xlnm.Print_Titles" localSheetId="5">'Staten Island'!$A:$B</definedName>
  </definedNames>
  <calcPr calcId="145621"/>
</workbook>
</file>

<file path=xl/calcChain.xml><?xml version="1.0" encoding="utf-8"?>
<calcChain xmlns="http://schemas.openxmlformats.org/spreadsheetml/2006/main">
  <c r="G8" i="11" l="1"/>
  <c r="K8" i="11" l="1"/>
  <c r="G4" i="11"/>
  <c r="E4" i="11"/>
  <c r="I19" i="6"/>
  <c r="I17" i="6"/>
  <c r="H16" i="8" l="1"/>
  <c r="H15" i="8"/>
  <c r="H25" i="10"/>
  <c r="E7" i="11" l="1"/>
  <c r="E6" i="11"/>
  <c r="E5" i="11"/>
  <c r="E3" i="11"/>
  <c r="C7" i="11"/>
  <c r="C6" i="11"/>
  <c r="K6" i="11" s="1"/>
  <c r="C5" i="11"/>
  <c r="K5" i="11" s="1"/>
  <c r="C4" i="11"/>
  <c r="K4" i="11" s="1"/>
  <c r="C3" i="11"/>
  <c r="K3" i="11" s="1"/>
  <c r="G7" i="11" l="1"/>
  <c r="K7" i="11"/>
  <c r="G3" i="11"/>
  <c r="G5" i="11"/>
  <c r="C8" i="11"/>
  <c r="G6" i="11"/>
  <c r="E8" i="11"/>
  <c r="H22" i="10"/>
  <c r="H24" i="10" s="1"/>
  <c r="H6" i="9"/>
  <c r="H8" i="9" s="1"/>
  <c r="H13" i="8"/>
  <c r="H11" i="7"/>
  <c r="H13" i="7" s="1"/>
  <c r="H17" i="6" l="1"/>
  <c r="H19" i="6" s="1"/>
</calcChain>
</file>

<file path=xl/sharedStrings.xml><?xml version="1.0" encoding="utf-8"?>
<sst xmlns="http://schemas.openxmlformats.org/spreadsheetml/2006/main" count="363" uniqueCount="272">
  <si>
    <t>Name of Hospital</t>
  </si>
  <si>
    <t>Address</t>
  </si>
  <si>
    <t>Website</t>
  </si>
  <si>
    <t xml:space="preserve">Chief Executive </t>
  </si>
  <si>
    <t>Coney Island Hospital</t>
  </si>
  <si>
    <t xml:space="preserve">Interfaith Medical Center </t>
  </si>
  <si>
    <t>Kingsbrook Jewish Medical Center</t>
  </si>
  <si>
    <t>Kings County Hospital Center</t>
  </si>
  <si>
    <t>Wyckoff Heights Medical Center</t>
  </si>
  <si>
    <t>Lutheran Medical Center</t>
  </si>
  <si>
    <t>Maimonides Medical Center</t>
  </si>
  <si>
    <t>New York Methodist Hospital</t>
  </si>
  <si>
    <t>3201 Kings Highway</t>
  </si>
  <si>
    <t>Brooklyn, NY 11234</t>
  </si>
  <si>
    <t>City, State, Zip</t>
  </si>
  <si>
    <t>2554 Linden Blvd</t>
  </si>
  <si>
    <t>Brooklyn, NY 11208</t>
  </si>
  <si>
    <t>121 Dekalb Ave</t>
  </si>
  <si>
    <t>Brooklyn, NY 11217</t>
  </si>
  <si>
    <t>2601 Ocean Parkway</t>
  </si>
  <si>
    <t>Brooklyn, NY 11235</t>
  </si>
  <si>
    <t>1545 Atlantic Ave</t>
  </si>
  <si>
    <t>Brooklyn, NY 11213</t>
  </si>
  <si>
    <t>585 Schenectady Ave</t>
  </si>
  <si>
    <t>Brooklyn, NY 11203</t>
  </si>
  <si>
    <t>451 Clarkson Ave</t>
  </si>
  <si>
    <t>339 Hicks St</t>
  </si>
  <si>
    <t>Brooklyn, NY 11201</t>
  </si>
  <si>
    <t>150 55th St</t>
  </si>
  <si>
    <t>Brooklyn, NY 11220</t>
  </si>
  <si>
    <t>4802 Tenth Ave</t>
  </si>
  <si>
    <t>Brooklyn, NY 11219</t>
  </si>
  <si>
    <t>2525 Kings Highway</t>
  </si>
  <si>
    <t>Brooklyn, NY 11229</t>
  </si>
  <si>
    <t>506 Sixth St</t>
  </si>
  <si>
    <t>Brooklyn, NY 11215</t>
  </si>
  <si>
    <t>445 Lenox Rd</t>
  </si>
  <si>
    <t>760 Broadway</t>
  </si>
  <si>
    <t>Brooklyn, NY 11206</t>
  </si>
  <si>
    <t>374 Stockholm St</t>
  </si>
  <si>
    <t>Brooklyn, NY 11237</t>
  </si>
  <si>
    <t>Phone Number</t>
  </si>
  <si>
    <t>718 245-3131</t>
  </si>
  <si>
    <t>718 240-5000</t>
  </si>
  <si>
    <t>718 250-8000</t>
  </si>
  <si>
    <t>718 616-3000</t>
  </si>
  <si>
    <t>718 613-4000</t>
  </si>
  <si>
    <t>718 604-5000</t>
  </si>
  <si>
    <t>718 780-1472</t>
  </si>
  <si>
    <t>718 439-5440</t>
  </si>
  <si>
    <t>718 283-6000</t>
  </si>
  <si>
    <t>718 692-5300</t>
  </si>
  <si>
    <t>718 768-3404</t>
  </si>
  <si>
    <t>718 270-1662</t>
  </si>
  <si>
    <t>718 963-8040</t>
  </si>
  <si>
    <t>718 963-7272</t>
  </si>
  <si>
    <t xml:space="preserve">www.interfaithmedical.com </t>
  </si>
  <si>
    <t>Luis Hernandez, CEO and President</t>
  </si>
  <si>
    <t>Richard B. Becker, MD, President and CEO</t>
  </si>
  <si>
    <t>Brookdale University Hospital and Medical Center</t>
  </si>
  <si>
    <t>www.brookdalehospital.org</t>
  </si>
  <si>
    <t>Mark E. Toney, President and CEO</t>
  </si>
  <si>
    <t>http://www.nyc.gov/html/hhc/coneyisland/html/home/home.shtml</t>
  </si>
  <si>
    <t>www.nym.org</t>
  </si>
  <si>
    <t>Mark J. Mundy, President and Chief Executive Officer</t>
  </si>
  <si>
    <t>Certified Beds, NYS DOH</t>
  </si>
  <si>
    <t>www.kingsbrook.org</t>
  </si>
  <si>
    <t>www.tbh.org</t>
  </si>
  <si>
    <t>www.wehealnewyork.org</t>
  </si>
  <si>
    <t>www.nyc.gov/html/hhc/html/kings.html</t>
  </si>
  <si>
    <t>www.lich.org</t>
  </si>
  <si>
    <t>Long Island College Hospital (SUNY Downstate at LICH)</t>
  </si>
  <si>
    <t>www.wyckoffhospital.org</t>
  </si>
  <si>
    <t>www.uhb.org</t>
  </si>
  <si>
    <t>University Hospital of Brooklyn (Downstate Medical Center)</t>
  </si>
  <si>
    <t>www.maimonidesmed.org</t>
  </si>
  <si>
    <t>www.nych.com</t>
  </si>
  <si>
    <t>New York Community Hospital of Brooklyn, Inc.</t>
  </si>
  <si>
    <t>Woodhull Medical Center</t>
  </si>
  <si>
    <t>http://www.nyc.gov/html/hhc/woodhull/html/home/home.shtml</t>
  </si>
  <si>
    <t>Totals</t>
  </si>
  <si>
    <t>Beds/1,000 population</t>
  </si>
  <si>
    <t>Brooklyn Hospital Center</t>
  </si>
  <si>
    <t>Ownership/Governance</t>
  </si>
  <si>
    <t>MediSys, NFP</t>
  </si>
  <si>
    <t>NYP, NFP</t>
  </si>
  <si>
    <t>HHC</t>
  </si>
  <si>
    <t>NFP</t>
  </si>
  <si>
    <t>SUNY, NYS</t>
  </si>
  <si>
    <t>Continuum, NFP</t>
  </si>
  <si>
    <t>Pamela S. Brier, President</t>
  </si>
  <si>
    <t>Linda Brady, President &amp; CEO</t>
  </si>
  <si>
    <t>Wendy Z. Goldstein, President and Chief Executive Officer</t>
  </si>
  <si>
    <t>www.lutheranmedicalcenter.com</t>
  </si>
  <si>
    <t>Lin H. Mo, President/CEO</t>
  </si>
  <si>
    <t>John F. Williams, MD, President</t>
  </si>
  <si>
    <t>Ramon J. Rodriguez, President &amp; Chief Executive Officer</t>
  </si>
  <si>
    <t>Debra Carey, CEO</t>
  </si>
  <si>
    <t>Beth Israel Medical Center - Brooklyn (Kings Highway Division)</t>
  </si>
  <si>
    <t>Harris Nagler, MD, President</t>
  </si>
  <si>
    <t>Arthur Wagner, Executive Director</t>
  </si>
  <si>
    <t>Ernest J. Baptiste, Executive Director</t>
  </si>
  <si>
    <t>George Proctor, Executive Director</t>
  </si>
  <si>
    <t>Bronx Lebanon Hospital Center - Concourse Division</t>
  </si>
  <si>
    <t>Bronx Lebanon Hospital Center - Fulton Division</t>
  </si>
  <si>
    <t>Calvary Hospital</t>
  </si>
  <si>
    <t>Jacobi Medical Center</t>
  </si>
  <si>
    <t>Lincoln Medical &amp; Mental Health Center</t>
  </si>
  <si>
    <t>Montefiore Medical Center - Moses Division</t>
  </si>
  <si>
    <t>Montefiore Medical Center - North Division</t>
  </si>
  <si>
    <t>New York Westchester Square Medical Center</t>
  </si>
  <si>
    <t>North Central Bronx Hospital</t>
  </si>
  <si>
    <t>St. Barnabas Hospital</t>
  </si>
  <si>
    <t>1650 Grand Concourse</t>
  </si>
  <si>
    <t>Bronx, NY 10457</t>
  </si>
  <si>
    <t>www.bronx-leb.org</t>
  </si>
  <si>
    <t>1276 Fulton Avenue</t>
  </si>
  <si>
    <t>Bronx, NY 10456</t>
  </si>
  <si>
    <t>www.calvaryhospital.org</t>
  </si>
  <si>
    <t>1740-70 Eastchester Road</t>
  </si>
  <si>
    <t>Bronx, NY 10461</t>
  </si>
  <si>
    <t>www.nyc.gov/html/hhc/jacobi/home.html</t>
  </si>
  <si>
    <t>1400 Pelham Parkway</t>
  </si>
  <si>
    <t>234 East 149th Street</t>
  </si>
  <si>
    <t>Bronx, NY 10451</t>
  </si>
  <si>
    <t>Montefiore Medical Center - Weiler Hospital of Einstein College Division</t>
  </si>
  <si>
    <t>1825 Eastchester Road</t>
  </si>
  <si>
    <t>www.montefiore.org</t>
  </si>
  <si>
    <t>111 East 210th Street</t>
  </si>
  <si>
    <t>Bronx, NY 10467</t>
  </si>
  <si>
    <t>Bronx, NY 10466</t>
  </si>
  <si>
    <t>600 East 233rd Street</t>
  </si>
  <si>
    <t>www.nywsmc.org</t>
  </si>
  <si>
    <t>2475 St. Raymond Avenue</t>
  </si>
  <si>
    <t>www.nyc.gov/html/hhc/ncbh/home.html</t>
  </si>
  <si>
    <t>3424 Kossuth Avenue &amp; 210th Street</t>
  </si>
  <si>
    <t>www.stbarnabashospital.org</t>
  </si>
  <si>
    <t>4422 Third Avenue</t>
  </si>
  <si>
    <t>Richmond University Medical Center</t>
  </si>
  <si>
    <t xml:space="preserve">355 Bard Avenue </t>
  </si>
  <si>
    <t>Staten Island, NY 10310</t>
  </si>
  <si>
    <t>www.rumcsi.org</t>
  </si>
  <si>
    <t>RUMC-Bayley Seton</t>
  </si>
  <si>
    <t>75 Vanderbilt Avenue</t>
  </si>
  <si>
    <t>Staten Island, NY 10304</t>
  </si>
  <si>
    <t>Staten Island University Hospital - North</t>
  </si>
  <si>
    <t>Staten Island University Hospital - South</t>
  </si>
  <si>
    <t>475 Seaview Avenue</t>
  </si>
  <si>
    <t>Staten Island, NY 10305</t>
  </si>
  <si>
    <t>www.siuh.edu</t>
  </si>
  <si>
    <t>375 Seguine Avenue</t>
  </si>
  <si>
    <t>Staten Island, NY 10309</t>
  </si>
  <si>
    <t>Elmhurst Hospital Center</t>
  </si>
  <si>
    <t>nyc.gov/html/hhc/html/facilities/elmhurst.shtml</t>
  </si>
  <si>
    <t>Flushing Hospital Center</t>
  </si>
  <si>
    <t>79-01 Broadway</t>
  </si>
  <si>
    <t>Elmhurst, NY 11373</t>
  </si>
  <si>
    <t>45th Avenue &amp; Parsons Blvd.</t>
  </si>
  <si>
    <t>Flushing, NY 11355</t>
  </si>
  <si>
    <t>www.flushinghospital.org</t>
  </si>
  <si>
    <t>Forest Hills Hospital</t>
  </si>
  <si>
    <t>102-01 66th Road</t>
  </si>
  <si>
    <t>Forest Hills, NY 11375</t>
  </si>
  <si>
    <t>Jamaica Hospital Medical Center</t>
  </si>
  <si>
    <t>89th Avenue &amp; Van Wyck Expressway</t>
  </si>
  <si>
    <t>Jamaica, NY 11418</t>
  </si>
  <si>
    <t>www.jamaicahospital.org</t>
  </si>
  <si>
    <t>Long Island Jewish Medical Center</t>
  </si>
  <si>
    <t>270-05 76th Avenue</t>
  </si>
  <si>
    <t>New Hyde Park, NY 11040</t>
  </si>
  <si>
    <t>www.northshorelij.com</t>
  </si>
  <si>
    <t>Mount Sinai Hospital of Queens</t>
  </si>
  <si>
    <t>25-10 30th Avenue</t>
  </si>
  <si>
    <t>Long Island City, NY 11102</t>
  </si>
  <si>
    <t>www.mshq.org</t>
  </si>
  <si>
    <t>New York Hospital Medical Center of Queens</t>
  </si>
  <si>
    <t>56-45 Main Street</t>
  </si>
  <si>
    <t>www.nyhq.org</t>
  </si>
  <si>
    <t>www.ci.nyc.ny.us/html/hhc/html/queens.html</t>
  </si>
  <si>
    <t>Queens Hospital Center</t>
  </si>
  <si>
    <t xml:space="preserve">82-68 164th Street </t>
  </si>
  <si>
    <t>Jamaica, NY 11432</t>
  </si>
  <si>
    <t>327 Beach 19th Street</t>
  </si>
  <si>
    <t>Far Rockaway, NY 11691</t>
  </si>
  <si>
    <t>www.ehs.org</t>
  </si>
  <si>
    <t>www.nyc.gov/html/hhc/bellevue/home.html</t>
  </si>
  <si>
    <t>Bellevue Hospital Center</t>
  </si>
  <si>
    <t>462 First Avenue</t>
  </si>
  <si>
    <t>New York, NY 10016</t>
  </si>
  <si>
    <t>Beth Israel Medical Center/Petrie Campus</t>
  </si>
  <si>
    <t>First Avenue at 16th Street</t>
  </si>
  <si>
    <t>New York, NY 10003</t>
  </si>
  <si>
    <t>nyc.gov/html/hhc/coler-goldwater/ home.html</t>
  </si>
  <si>
    <t>1 Main Street, Roosevelt Island</t>
  </si>
  <si>
    <t>New York, NY 10044</t>
  </si>
  <si>
    <t>Coler-Goldwater Specialty Hospital &amp; Nursing Facility - Goldwater Hospital Site</t>
  </si>
  <si>
    <t>Roosevelt Island</t>
  </si>
  <si>
    <t>Harlem Hospital Center</t>
  </si>
  <si>
    <t>Hospital for Special Surgery</t>
  </si>
  <si>
    <t>506 Lenox Avenue</t>
  </si>
  <si>
    <t>New York, NY 10037</t>
  </si>
  <si>
    <t xml:space="preserve">535 E. 70th Street </t>
  </si>
  <si>
    <t>New York, NY 10021</t>
  </si>
  <si>
    <t>www.hss.edu</t>
  </si>
  <si>
    <t>Lenox Hill Hospital</t>
  </si>
  <si>
    <t>100 East 77th Street</t>
  </si>
  <si>
    <t>www.lenoxhillhospital.org</t>
  </si>
  <si>
    <t xml:space="preserve">1275 York Avenue </t>
  </si>
  <si>
    <t>www.mskcc.org</t>
  </si>
  <si>
    <t>Metropolitan Hospital Center</t>
  </si>
  <si>
    <t>www.nyc.gov/html/hhc/html/facilities/metropolitan.shtml</t>
  </si>
  <si>
    <t>1901 First Avenue</t>
  </si>
  <si>
    <t>New York, NY 10029</t>
  </si>
  <si>
    <t>Mount Sinai Hospital</t>
  </si>
  <si>
    <t>One Gustave L. Levy Place</t>
  </si>
  <si>
    <t>www.mountsinai.org</t>
  </si>
  <si>
    <t>New York Downtown Hospital</t>
  </si>
  <si>
    <t>170 William Street</t>
  </si>
  <si>
    <t>New York, NY 10038</t>
  </si>
  <si>
    <t>www.downtownhospital.org</t>
  </si>
  <si>
    <t>www.nyp.org/allenpavilion</t>
  </si>
  <si>
    <t>New York Presbyterian Hospital - Allen Hospital</t>
  </si>
  <si>
    <t>5141 Broadway</t>
  </si>
  <si>
    <t>New York, NY 10034</t>
  </si>
  <si>
    <t>www.nyp.org</t>
  </si>
  <si>
    <t>New York Presbyterian Hospital - Columbia Presbyterian Center</t>
  </si>
  <si>
    <t>622 West 168th Street</t>
  </si>
  <si>
    <t>New York, NY 10032</t>
  </si>
  <si>
    <t>New York Presbyterian Hospital - New York Weill Cornell Center</t>
  </si>
  <si>
    <t>525 East 68th Street</t>
  </si>
  <si>
    <t>NY Eye and Ear Infirmary</t>
  </si>
  <si>
    <t>310 East 14th Street</t>
  </si>
  <si>
    <t>www.nyee.edu</t>
  </si>
  <si>
    <t>New York Hospital for Joint Diseases</t>
  </si>
  <si>
    <t>301 East 17th Street</t>
  </si>
  <si>
    <t>NYU Hospitals Center</t>
  </si>
  <si>
    <t>550 First Avenue</t>
  </si>
  <si>
    <t>www.nyumc.org</t>
  </si>
  <si>
    <t>Rockefeller University Hospital</t>
  </si>
  <si>
    <t>1230 York Avenue</t>
  </si>
  <si>
    <t>1111 Amsterdam Avenue</t>
  </si>
  <si>
    <t>New York, NY 10025</t>
  </si>
  <si>
    <t>St. Lukes Roosevelt Hospital - St. Lukes Hospital Division</t>
  </si>
  <si>
    <t>St. Lukes Roosevelt Hospital - Roosevelt Hospital Division</t>
  </si>
  <si>
    <t>1000 Tenth Avenue</t>
  </si>
  <si>
    <t>New York, NY 10019</t>
  </si>
  <si>
    <t>Coler-Goldwater Specialty Hospital &amp; Nursing Facility - Coler Hospital Site</t>
  </si>
  <si>
    <t>Population*</t>
  </si>
  <si>
    <t>*Source: New York City Department of City Planning Census Estimates 2012</t>
  </si>
  <si>
    <t xml:space="preserve"> </t>
  </si>
  <si>
    <t>Borough</t>
  </si>
  <si>
    <t>Population</t>
  </si>
  <si>
    <t>Bronx</t>
  </si>
  <si>
    <t>Brooklyn</t>
  </si>
  <si>
    <t>Manhattan</t>
  </si>
  <si>
    <t>Queens</t>
  </si>
  <si>
    <t>Staten Island</t>
  </si>
  <si>
    <t>Total</t>
  </si>
  <si>
    <t>Acute Hospital Beds, per NYS DoH</t>
  </si>
  <si>
    <t>Acute Beds per 1,000 Population</t>
  </si>
  <si>
    <t>11</t>
  </si>
  <si>
    <t>15</t>
  </si>
  <si>
    <t>20</t>
  </si>
  <si>
    <t>Number of Hospitals (DoH)</t>
  </si>
  <si>
    <t>4</t>
  </si>
  <si>
    <t>Memorial (Sloan Kettering) Hospital for Cancer and Allied Diseases</t>
  </si>
  <si>
    <t>St. John's Episcopal Hospital South Shore</t>
  </si>
  <si>
    <t>Without Coler-Goldwater:</t>
  </si>
  <si>
    <t>Without Calvary:</t>
  </si>
  <si>
    <t>Totals (With, Without LICH)</t>
  </si>
  <si>
    <t>Beds/1,000 population (With, Without LICH)</t>
  </si>
  <si>
    <t>Hospitals/Million 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</si>
</sst>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sz val="18"/>
      <color theme="1"/>
      <name val="Times New Roman"/>
      <family val="1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Times New Roman"/>
      <family val="1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16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/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49" fontId="5" fillId="0" borderId="0" xfId="0" applyNumberFormat="1" applyFont="1" applyAlignment="1">
      <alignment vertical="top" wrapText="1"/>
    </xf>
    <xf numFmtId="49" fontId="5" fillId="0" borderId="0" xfId="1" applyNumberFormat="1" applyFont="1" applyAlignment="1">
      <alignment vertical="top" wrapText="1"/>
    </xf>
    <xf numFmtId="0" fontId="5" fillId="0" borderId="0" xfId="1" applyFont="1" applyAlignment="1">
      <alignment vertical="top" wrapText="1"/>
    </xf>
    <xf numFmtId="37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9" fontId="2" fillId="0" borderId="0" xfId="0" applyNumberFormat="1" applyFont="1" applyAlignment="1">
      <alignment horizontal="left" vertical="top" wrapText="1"/>
    </xf>
    <xf numFmtId="49" fontId="6" fillId="0" borderId="0" xfId="1" applyNumberFormat="1" applyFont="1" applyAlignment="1">
      <alignment vertical="top" wrapText="1"/>
    </xf>
    <xf numFmtId="164" fontId="0" fillId="0" borderId="0" xfId="0" applyNumberFormat="1"/>
    <xf numFmtId="49" fontId="3" fillId="0" borderId="0" xfId="0" applyNumberFormat="1" applyFont="1" applyAlignment="1">
      <alignment horizontal="left" vertical="top" wrapText="1"/>
    </xf>
    <xf numFmtId="49" fontId="5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left" vertical="top" wrapText="1"/>
    </xf>
    <xf numFmtId="37" fontId="9" fillId="0" borderId="0" xfId="0" applyNumberFormat="1" applyFont="1" applyAlignment="1">
      <alignment horizontal="left" vertical="top" wrapText="1"/>
    </xf>
    <xf numFmtId="39" fontId="9" fillId="0" borderId="0" xfId="0" applyNumberFormat="1" applyFont="1" applyAlignment="1">
      <alignment horizontal="left" vertical="top" wrapText="1"/>
    </xf>
    <xf numFmtId="49" fontId="10" fillId="0" borderId="0" xfId="1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49" fontId="12" fillId="0" borderId="0" xfId="1" applyNumberFormat="1" applyFont="1" applyAlignment="1">
      <alignment horizontal="left" vertical="top" wrapText="1"/>
    </xf>
    <xf numFmtId="39" fontId="7" fillId="0" borderId="0" xfId="0" applyNumberFormat="1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 wrapText="1"/>
    </xf>
    <xf numFmtId="4" fontId="9" fillId="0" borderId="0" xfId="0" applyNumberFormat="1" applyFont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164" fontId="11" fillId="0" borderId="0" xfId="0" applyNumberFormat="1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wsmc.org/" TargetMode="External"/><Relationship Id="rId3" Type="http://schemas.openxmlformats.org/officeDocument/2006/relationships/hyperlink" Target="http://www.calvaryhospital.org/" TargetMode="External"/><Relationship Id="rId7" Type="http://schemas.openxmlformats.org/officeDocument/2006/relationships/hyperlink" Target="http://www.montefiore.org/" TargetMode="External"/><Relationship Id="rId2" Type="http://schemas.openxmlformats.org/officeDocument/2006/relationships/hyperlink" Target="http://www.bronx-leb.org/" TargetMode="External"/><Relationship Id="rId1" Type="http://schemas.openxmlformats.org/officeDocument/2006/relationships/hyperlink" Target="http://www.bronx-leb.org/" TargetMode="External"/><Relationship Id="rId6" Type="http://schemas.openxmlformats.org/officeDocument/2006/relationships/hyperlink" Target="http://www.montefiore.org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www.montefiore.org/" TargetMode="External"/><Relationship Id="rId10" Type="http://schemas.openxmlformats.org/officeDocument/2006/relationships/hyperlink" Target="http://www.stbarnabashospital.org/" TargetMode="External"/><Relationship Id="rId4" Type="http://schemas.openxmlformats.org/officeDocument/2006/relationships/hyperlink" Target="http://www.nyc.gov/html/hhc/jacobi/home.html" TargetMode="External"/><Relationship Id="rId9" Type="http://schemas.openxmlformats.org/officeDocument/2006/relationships/hyperlink" Target="http://www.nyc.gov/html/hhc/ncbh/home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c.gov/html/hhc/html/kings.html" TargetMode="External"/><Relationship Id="rId13" Type="http://schemas.openxmlformats.org/officeDocument/2006/relationships/hyperlink" Target="http://www.nych.com/" TargetMode="External"/><Relationship Id="rId3" Type="http://schemas.openxmlformats.org/officeDocument/2006/relationships/hyperlink" Target="http://www.nyc.gov/html/hhc/coneyisland/html/home/home.shtml" TargetMode="External"/><Relationship Id="rId7" Type="http://schemas.openxmlformats.org/officeDocument/2006/relationships/hyperlink" Target="http://www.wehealnewyork.org/" TargetMode="External"/><Relationship Id="rId12" Type="http://schemas.openxmlformats.org/officeDocument/2006/relationships/hyperlink" Target="http://www.maimonidesmed.org/" TargetMode="External"/><Relationship Id="rId2" Type="http://schemas.openxmlformats.org/officeDocument/2006/relationships/hyperlink" Target="http://www.brookdalehospital.org/" TargetMode="External"/><Relationship Id="rId1" Type="http://schemas.openxmlformats.org/officeDocument/2006/relationships/hyperlink" Target="http://www.interfaithmedical.com/" TargetMode="External"/><Relationship Id="rId6" Type="http://schemas.openxmlformats.org/officeDocument/2006/relationships/hyperlink" Target="http://www.tbh.org/" TargetMode="External"/><Relationship Id="rId11" Type="http://schemas.openxmlformats.org/officeDocument/2006/relationships/hyperlink" Target="http://www.uhb.org/" TargetMode="External"/><Relationship Id="rId5" Type="http://schemas.openxmlformats.org/officeDocument/2006/relationships/hyperlink" Target="http://www.kingsbrook.org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://www.wyckoffhospital.org/" TargetMode="External"/><Relationship Id="rId4" Type="http://schemas.openxmlformats.org/officeDocument/2006/relationships/hyperlink" Target="http://www.nym.org/" TargetMode="External"/><Relationship Id="rId9" Type="http://schemas.openxmlformats.org/officeDocument/2006/relationships/hyperlink" Target="http://www.lich.org/" TargetMode="External"/><Relationship Id="rId14" Type="http://schemas.openxmlformats.org/officeDocument/2006/relationships/hyperlink" Target="http://www.lutheranmedicalcenter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yc.gov/html/hhc/html/facilities/metropolitan.shtml" TargetMode="External"/><Relationship Id="rId13" Type="http://schemas.openxmlformats.org/officeDocument/2006/relationships/hyperlink" Target="http://www.nyp.org/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://nyc.gov/html/hhc/coler-goldwater/%20home.html" TargetMode="External"/><Relationship Id="rId7" Type="http://schemas.openxmlformats.org/officeDocument/2006/relationships/hyperlink" Target="http://www.mskcc.org/" TargetMode="External"/><Relationship Id="rId12" Type="http://schemas.openxmlformats.org/officeDocument/2006/relationships/hyperlink" Target="http://www.nyp.org/" TargetMode="External"/><Relationship Id="rId17" Type="http://schemas.openxmlformats.org/officeDocument/2006/relationships/hyperlink" Target="http://www.wehealnewyork.org/" TargetMode="External"/><Relationship Id="rId2" Type="http://schemas.openxmlformats.org/officeDocument/2006/relationships/hyperlink" Target="http://www.wehealnewyork.org/" TargetMode="External"/><Relationship Id="rId16" Type="http://schemas.openxmlformats.org/officeDocument/2006/relationships/hyperlink" Target="http://www.wehealnewyork.org/" TargetMode="External"/><Relationship Id="rId1" Type="http://schemas.openxmlformats.org/officeDocument/2006/relationships/hyperlink" Target="http://www.nyc.gov/html/hhc/bellevue/home.html" TargetMode="External"/><Relationship Id="rId6" Type="http://schemas.openxmlformats.org/officeDocument/2006/relationships/hyperlink" Target="http://www.lenoxhillhospital.org/" TargetMode="External"/><Relationship Id="rId11" Type="http://schemas.openxmlformats.org/officeDocument/2006/relationships/hyperlink" Target="http://www.nyp.org/allenpavilion" TargetMode="External"/><Relationship Id="rId5" Type="http://schemas.openxmlformats.org/officeDocument/2006/relationships/hyperlink" Target="http://www.hss.edu/" TargetMode="External"/><Relationship Id="rId15" Type="http://schemas.openxmlformats.org/officeDocument/2006/relationships/hyperlink" Target="http://www.nyumc.org/" TargetMode="External"/><Relationship Id="rId10" Type="http://schemas.openxmlformats.org/officeDocument/2006/relationships/hyperlink" Target="http://www.downtownhospital.org/" TargetMode="External"/><Relationship Id="rId4" Type="http://schemas.openxmlformats.org/officeDocument/2006/relationships/hyperlink" Target="http://nyc.gov/html/hhc/coler-goldwater/%20home.html" TargetMode="External"/><Relationship Id="rId9" Type="http://schemas.openxmlformats.org/officeDocument/2006/relationships/hyperlink" Target="http://www.mountsinai.org/" TargetMode="External"/><Relationship Id="rId14" Type="http://schemas.openxmlformats.org/officeDocument/2006/relationships/hyperlink" Target="http://www.nyee.edu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hs.org/" TargetMode="External"/><Relationship Id="rId3" Type="http://schemas.openxmlformats.org/officeDocument/2006/relationships/hyperlink" Target="http://www.jamaicahospital.org/" TargetMode="External"/><Relationship Id="rId7" Type="http://schemas.openxmlformats.org/officeDocument/2006/relationships/hyperlink" Target="http://www.ci.nyc.ny.us/html/hhc/html/queens.html" TargetMode="External"/><Relationship Id="rId2" Type="http://schemas.openxmlformats.org/officeDocument/2006/relationships/hyperlink" Target="http://www.flushinghospital.org/" TargetMode="External"/><Relationship Id="rId1" Type="http://schemas.openxmlformats.org/officeDocument/2006/relationships/hyperlink" Target="http://nyc.gov/html/hhc/html/facilities/elmhurst.shtml" TargetMode="External"/><Relationship Id="rId6" Type="http://schemas.openxmlformats.org/officeDocument/2006/relationships/hyperlink" Target="http://www.nyhq.org/" TargetMode="External"/><Relationship Id="rId5" Type="http://schemas.openxmlformats.org/officeDocument/2006/relationships/hyperlink" Target="http://www.mshq.org/" TargetMode="External"/><Relationship Id="rId4" Type="http://schemas.openxmlformats.org/officeDocument/2006/relationships/hyperlink" Target="http://www.northshorelij.com/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uh.edu/" TargetMode="External"/><Relationship Id="rId2" Type="http://schemas.openxmlformats.org/officeDocument/2006/relationships/hyperlink" Target="http://www.rumcsi.org/" TargetMode="External"/><Relationship Id="rId1" Type="http://schemas.openxmlformats.org/officeDocument/2006/relationships/hyperlink" Target="http://www.rumcsi.org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siuh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opLeftCell="A6" workbookViewId="0">
      <selection activeCell="I9" sqref="I9"/>
    </sheetView>
  </sheetViews>
  <sheetFormatPr defaultColWidth="19.28515625" defaultRowHeight="99.95" customHeight="1" x14ac:dyDescent="0.25"/>
  <cols>
    <col min="1" max="1" width="32.7109375" style="32" customWidth="1"/>
    <col min="2" max="2" width="2.7109375" style="32" customWidth="1"/>
    <col min="3" max="3" width="30.7109375" style="39" customWidth="1"/>
    <col min="4" max="4" width="2.7109375" style="39" customWidth="1"/>
    <col min="5" max="5" width="30.7109375" style="39" customWidth="1"/>
    <col min="6" max="6" width="2.7109375" style="39" customWidth="1"/>
    <col min="7" max="7" width="30.7109375" style="43" customWidth="1"/>
    <col min="8" max="8" width="2.7109375" style="43" customWidth="1"/>
    <col min="9" max="9" width="30.7109375" style="49" customWidth="1"/>
    <col min="10" max="10" width="2.7109375" style="44" customWidth="1"/>
    <col min="11" max="11" width="30.7109375" style="39" customWidth="1"/>
    <col min="12" max="12" width="19.85546875" style="39" customWidth="1"/>
    <col min="13" max="13" width="23.5703125" style="39" customWidth="1"/>
    <col min="14" max="14" width="19.28515625" style="51"/>
    <col min="15" max="16384" width="19.28515625" style="39"/>
  </cols>
  <sheetData>
    <row r="2" spans="1:13" s="32" customFormat="1" ht="99.95" customHeight="1" x14ac:dyDescent="0.25">
      <c r="A2" s="32" t="s">
        <v>250</v>
      </c>
      <c r="C2" s="32" t="s">
        <v>251</v>
      </c>
      <c r="E2" s="32" t="s">
        <v>258</v>
      </c>
      <c r="G2" s="33" t="s">
        <v>259</v>
      </c>
      <c r="H2" s="33"/>
      <c r="I2" s="49" t="s">
        <v>263</v>
      </c>
      <c r="J2" s="34" t="s">
        <v>249</v>
      </c>
      <c r="K2" s="32" t="s">
        <v>271</v>
      </c>
      <c r="L2" s="32" t="s">
        <v>249</v>
      </c>
      <c r="M2" s="32" t="s">
        <v>249</v>
      </c>
    </row>
    <row r="3" spans="1:13" s="51" customFormat="1" ht="99.95" customHeight="1" x14ac:dyDescent="0.25">
      <c r="A3" s="32" t="s">
        <v>252</v>
      </c>
      <c r="B3" s="32"/>
      <c r="C3" s="35">
        <f>Bronx!H14</f>
        <v>1408473</v>
      </c>
      <c r="D3" s="35"/>
      <c r="E3" s="36">
        <f>Bronx!H13</f>
        <v>3898</v>
      </c>
      <c r="F3" s="36"/>
      <c r="G3" s="37">
        <f>E3/((C3/1000))</f>
        <v>2.7675361899021138</v>
      </c>
      <c r="H3" s="37"/>
      <c r="I3" s="50" t="s">
        <v>260</v>
      </c>
      <c r="J3" s="38"/>
      <c r="K3" s="48">
        <f>I3/(C3/1000000)</f>
        <v>7.8098763696570677</v>
      </c>
      <c r="L3" s="39"/>
      <c r="M3" s="39"/>
    </row>
    <row r="4" spans="1:13" s="51" customFormat="1" ht="99.95" customHeight="1" x14ac:dyDescent="0.25">
      <c r="A4" s="32" t="s">
        <v>253</v>
      </c>
      <c r="B4" s="32"/>
      <c r="C4" s="35">
        <f>Brooklyn!H18</f>
        <v>2565635</v>
      </c>
      <c r="D4" s="35"/>
      <c r="E4" s="36">
        <f>Brooklyn!I17</f>
        <v>5857</v>
      </c>
      <c r="F4" s="36"/>
      <c r="G4" s="37">
        <f>Brooklyn!I19</f>
        <v>2.2828656453470582</v>
      </c>
      <c r="H4" s="37"/>
      <c r="I4" s="50" t="s">
        <v>261</v>
      </c>
      <c r="J4" s="38"/>
      <c r="K4" s="48">
        <f t="shared" ref="K4:K7" si="0">I4/(C4/1000000)</f>
        <v>5.8465058357872417</v>
      </c>
      <c r="L4" s="39"/>
      <c r="M4" s="39"/>
    </row>
    <row r="5" spans="1:13" s="51" customFormat="1" ht="99.95" customHeight="1" x14ac:dyDescent="0.25">
      <c r="A5" s="32" t="s">
        <v>254</v>
      </c>
      <c r="B5" s="32"/>
      <c r="C5" s="35">
        <f>Manhattan!H23</f>
        <v>1619090</v>
      </c>
      <c r="D5" s="35"/>
      <c r="E5" s="35">
        <f>Manhattan!H22</f>
        <v>9993</v>
      </c>
      <c r="F5" s="35"/>
      <c r="G5" s="37">
        <f t="shared" ref="G5:G7" si="1">E5/((C5/1000))</f>
        <v>6.17198549802667</v>
      </c>
      <c r="H5" s="37"/>
      <c r="I5" s="50" t="s">
        <v>262</v>
      </c>
      <c r="J5" s="38"/>
      <c r="K5" s="48">
        <f t="shared" si="0"/>
        <v>12.352617828533312</v>
      </c>
      <c r="L5" s="39"/>
      <c r="M5" s="39"/>
    </row>
    <row r="6" spans="1:13" s="51" customFormat="1" ht="99.95" customHeight="1" x14ac:dyDescent="0.25">
      <c r="A6" s="32" t="s">
        <v>255</v>
      </c>
      <c r="B6" s="32"/>
      <c r="C6" s="35">
        <f>Queens!H12</f>
        <v>2272771</v>
      </c>
      <c r="D6" s="35"/>
      <c r="E6" s="36">
        <f>Queens!H11</f>
        <v>3788</v>
      </c>
      <c r="F6" s="36"/>
      <c r="G6" s="37">
        <f t="shared" si="1"/>
        <v>1.6666879329241704</v>
      </c>
      <c r="H6" s="37"/>
      <c r="I6" s="50">
        <v>9</v>
      </c>
      <c r="J6" s="40"/>
      <c r="K6" s="48">
        <f t="shared" si="0"/>
        <v>3.9599238110658748</v>
      </c>
      <c r="L6" s="39"/>
      <c r="M6" s="39"/>
    </row>
    <row r="7" spans="1:13" s="51" customFormat="1" ht="99.95" customHeight="1" x14ac:dyDescent="0.25">
      <c r="A7" s="32" t="s">
        <v>256</v>
      </c>
      <c r="B7" s="32"/>
      <c r="C7" s="35">
        <f>'Staten Island'!H7</f>
        <v>470728</v>
      </c>
      <c r="D7" s="35"/>
      <c r="E7" s="36">
        <f>'Staten Island'!H6</f>
        <v>1224</v>
      </c>
      <c r="F7" s="36"/>
      <c r="G7" s="37">
        <f t="shared" si="1"/>
        <v>2.6002277323634879</v>
      </c>
      <c r="H7" s="37"/>
      <c r="I7" s="50" t="s">
        <v>264</v>
      </c>
      <c r="J7" s="41"/>
      <c r="K7" s="48">
        <f t="shared" si="0"/>
        <v>8.4974762495538823</v>
      </c>
      <c r="L7" s="39"/>
      <c r="M7" s="39"/>
    </row>
    <row r="8" spans="1:13" s="52" customFormat="1" ht="99.95" customHeight="1" x14ac:dyDescent="0.25">
      <c r="A8" s="32" t="s">
        <v>257</v>
      </c>
      <c r="B8" s="32"/>
      <c r="C8" s="35">
        <f>SUM(C3:C7)</f>
        <v>8336697</v>
      </c>
      <c r="D8" s="35"/>
      <c r="E8" s="35">
        <f>SUM(E3:E7)</f>
        <v>24760</v>
      </c>
      <c r="F8" s="35" t="s">
        <v>249</v>
      </c>
      <c r="G8" s="48">
        <f>E8/(C8/1000)</f>
        <v>2.9700011887201851</v>
      </c>
      <c r="H8" s="35" t="s">
        <v>249</v>
      </c>
      <c r="I8" s="35">
        <v>59</v>
      </c>
      <c r="J8" s="35" t="s">
        <v>249</v>
      </c>
      <c r="K8" s="48">
        <f>I8/(C8/1000000)</f>
        <v>7.0771433818453531</v>
      </c>
      <c r="L8" s="32"/>
      <c r="M8" s="32"/>
    </row>
    <row r="9" spans="1:13" s="51" customFormat="1" ht="99.95" customHeight="1" x14ac:dyDescent="0.25">
      <c r="A9" s="32"/>
      <c r="B9" s="32"/>
      <c r="C9" s="39"/>
      <c r="D9" s="39"/>
      <c r="E9" s="39"/>
      <c r="F9" s="39"/>
      <c r="G9" s="43"/>
      <c r="H9" s="43"/>
      <c r="I9" s="49"/>
      <c r="J9" s="38"/>
      <c r="K9" s="39"/>
      <c r="L9" s="39"/>
      <c r="M9" s="39"/>
    </row>
    <row r="10" spans="1:13" s="51" customFormat="1" ht="99.95" customHeight="1" x14ac:dyDescent="0.25">
      <c r="A10" s="32"/>
      <c r="B10" s="32"/>
      <c r="C10" s="39"/>
      <c r="D10" s="39"/>
      <c r="E10" s="39"/>
      <c r="F10" s="39"/>
      <c r="G10" s="43"/>
      <c r="H10" s="43"/>
      <c r="I10" s="49" t="s">
        <v>249</v>
      </c>
      <c r="J10" s="40"/>
      <c r="K10" s="39"/>
      <c r="L10" s="39"/>
      <c r="M10" s="39"/>
    </row>
    <row r="11" spans="1:13" s="51" customFormat="1" ht="99.95" customHeight="1" x14ac:dyDescent="0.25">
      <c r="A11" s="32"/>
      <c r="B11" s="32"/>
      <c r="C11" s="39"/>
      <c r="D11" s="39"/>
      <c r="E11" s="39"/>
      <c r="F11" s="39"/>
      <c r="G11" s="43"/>
      <c r="H11" s="43"/>
      <c r="I11" s="49"/>
      <c r="J11" s="40"/>
      <c r="K11" s="39"/>
      <c r="L11" s="39"/>
      <c r="M11" s="39"/>
    </row>
    <row r="12" spans="1:13" s="51" customFormat="1" ht="99.95" customHeight="1" x14ac:dyDescent="0.25">
      <c r="A12" s="32"/>
      <c r="B12" s="32"/>
      <c r="C12" s="39"/>
      <c r="D12" s="39"/>
      <c r="E12" s="39"/>
      <c r="F12" s="39"/>
      <c r="G12" s="43"/>
      <c r="H12" s="43"/>
      <c r="I12" s="49"/>
      <c r="J12" s="40"/>
      <c r="K12" s="39"/>
      <c r="L12" s="39"/>
      <c r="M12" s="39"/>
    </row>
    <row r="13" spans="1:13" s="51" customFormat="1" ht="99.95" customHeight="1" x14ac:dyDescent="0.35">
      <c r="A13" s="32"/>
      <c r="B13" s="32"/>
      <c r="C13" s="53"/>
      <c r="D13" s="53"/>
      <c r="E13" s="53"/>
      <c r="F13" s="53"/>
      <c r="G13" s="54"/>
      <c r="H13" s="54"/>
      <c r="I13" s="49"/>
      <c r="J13" s="45"/>
      <c r="K13" s="36"/>
      <c r="L13" s="39"/>
      <c r="M13" s="39"/>
    </row>
    <row r="14" spans="1:13" s="51" customFormat="1" ht="99.95" customHeight="1" x14ac:dyDescent="0.35">
      <c r="A14" s="32"/>
      <c r="B14" s="32"/>
      <c r="C14" s="39"/>
      <c r="D14" s="39"/>
      <c r="E14" s="53"/>
      <c r="F14" s="53"/>
      <c r="G14" s="54"/>
      <c r="H14" s="54"/>
      <c r="I14" s="49"/>
      <c r="J14" s="45"/>
      <c r="K14" s="35"/>
      <c r="L14" s="39"/>
      <c r="M14" s="39"/>
    </row>
    <row r="15" spans="1:13" s="51" customFormat="1" ht="99.95" customHeight="1" x14ac:dyDescent="0.35">
      <c r="A15" s="32"/>
      <c r="B15" s="32"/>
      <c r="C15" s="53"/>
      <c r="D15" s="53"/>
      <c r="E15" s="53"/>
      <c r="F15" s="53"/>
      <c r="G15" s="54"/>
      <c r="H15" s="54"/>
      <c r="I15" s="49"/>
      <c r="J15" s="45"/>
      <c r="K15" s="42"/>
      <c r="L15" s="39"/>
      <c r="M15" s="39"/>
    </row>
    <row r="16" spans="1:13" s="51" customFormat="1" ht="99.95" customHeight="1" x14ac:dyDescent="0.25">
      <c r="A16" s="32" t="s">
        <v>249</v>
      </c>
      <c r="B16" s="32"/>
      <c r="C16" s="39"/>
      <c r="D16" s="39"/>
      <c r="E16" s="39"/>
      <c r="F16" s="39"/>
      <c r="G16" s="43"/>
      <c r="H16" s="43"/>
      <c r="I16" s="49"/>
      <c r="J16" s="44"/>
      <c r="K16" s="39"/>
      <c r="L16" s="39"/>
      <c r="M16" s="39"/>
    </row>
  </sheetData>
  <pageMargins left="0.7" right="0.7" top="0.75" bottom="0.75" header="0.3" footer="0.3"/>
  <pageSetup scale="60" orientation="landscape" horizontalDpi="300" verticalDpi="300" r:id="rId1"/>
  <headerFooter>
    <oddHeader>&amp;L&amp;18New York City Hospitals (Acute), General Information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10" workbookViewId="0">
      <selection activeCell="I16" sqref="I16"/>
    </sheetView>
  </sheetViews>
  <sheetFormatPr defaultColWidth="19.28515625" defaultRowHeight="53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19" customWidth="1"/>
    <col min="7" max="7" width="2.7109375" style="19" customWidth="1"/>
    <col min="8" max="8" width="16.28515625" style="7" customWidth="1"/>
    <col min="9" max="9" width="19.85546875" style="7" customWidth="1"/>
    <col min="10" max="10" width="23.5703125" style="7" customWidth="1"/>
    <col min="11" max="11" width="19.28515625" style="2"/>
    <col min="12" max="16384" width="19.28515625" style="7"/>
  </cols>
  <sheetData>
    <row r="1" spans="1:10" s="4" customFormat="1" ht="53.1" customHeight="1" x14ac:dyDescent="0.25">
      <c r="A1" s="4" t="s">
        <v>0</v>
      </c>
      <c r="C1" s="4" t="s">
        <v>1</v>
      </c>
      <c r="D1" s="4" t="s">
        <v>14</v>
      </c>
      <c r="E1" s="5" t="s">
        <v>41</v>
      </c>
      <c r="F1" s="16" t="s">
        <v>2</v>
      </c>
      <c r="G1" s="16"/>
      <c r="H1" s="4" t="s">
        <v>65</v>
      </c>
      <c r="I1" s="4" t="s">
        <v>3</v>
      </c>
      <c r="J1" s="4" t="s">
        <v>83</v>
      </c>
    </row>
    <row r="2" spans="1:10" ht="53.1" customHeight="1" x14ac:dyDescent="0.25">
      <c r="A2" s="4" t="s">
        <v>103</v>
      </c>
      <c r="C2" s="7" t="s">
        <v>113</v>
      </c>
      <c r="D2" s="7" t="s">
        <v>114</v>
      </c>
      <c r="E2" s="1">
        <v>7189018800</v>
      </c>
      <c r="F2" s="18" t="s">
        <v>115</v>
      </c>
      <c r="G2" s="18"/>
      <c r="H2" s="7">
        <v>415</v>
      </c>
    </row>
    <row r="3" spans="1:10" ht="53.1" customHeight="1" x14ac:dyDescent="0.25">
      <c r="A3" s="4" t="s">
        <v>104</v>
      </c>
      <c r="C3" s="7" t="s">
        <v>116</v>
      </c>
      <c r="D3" s="7" t="s">
        <v>117</v>
      </c>
      <c r="E3" s="1">
        <v>7189018800</v>
      </c>
      <c r="F3" s="18" t="s">
        <v>115</v>
      </c>
      <c r="G3" s="18"/>
      <c r="H3" s="7">
        <v>164</v>
      </c>
    </row>
    <row r="4" spans="1:10" ht="53.1" customHeight="1" x14ac:dyDescent="0.25">
      <c r="A4" s="4" t="s">
        <v>105</v>
      </c>
      <c r="C4" s="7" t="s">
        <v>119</v>
      </c>
      <c r="D4" s="7" t="s">
        <v>120</v>
      </c>
      <c r="E4" s="1">
        <v>7188636900</v>
      </c>
      <c r="F4" s="18" t="s">
        <v>118</v>
      </c>
      <c r="G4" s="18"/>
      <c r="H4" s="7">
        <v>225</v>
      </c>
    </row>
    <row r="5" spans="1:10" ht="53.1" customHeight="1" x14ac:dyDescent="0.25">
      <c r="A5" s="4" t="s">
        <v>106</v>
      </c>
      <c r="C5" s="7" t="s">
        <v>122</v>
      </c>
      <c r="D5" s="7" t="s">
        <v>120</v>
      </c>
      <c r="E5" s="1">
        <v>7189185000</v>
      </c>
      <c r="F5" s="20" t="s">
        <v>121</v>
      </c>
      <c r="G5" s="20"/>
      <c r="H5" s="7">
        <v>457</v>
      </c>
    </row>
    <row r="6" spans="1:10" ht="53.1" customHeight="1" x14ac:dyDescent="0.25">
      <c r="A6" s="4" t="s">
        <v>107</v>
      </c>
      <c r="C6" s="7" t="s">
        <v>123</v>
      </c>
      <c r="D6" s="7" t="s">
        <v>124</v>
      </c>
      <c r="E6" s="1">
        <v>7185795000</v>
      </c>
      <c r="F6" s="17"/>
      <c r="G6" s="17"/>
      <c r="H6" s="7">
        <v>347</v>
      </c>
    </row>
    <row r="7" spans="1:10" ht="53.1" customHeight="1" x14ac:dyDescent="0.25">
      <c r="A7" s="4" t="s">
        <v>125</v>
      </c>
      <c r="C7" s="7" t="s">
        <v>126</v>
      </c>
      <c r="D7" s="7" t="s">
        <v>120</v>
      </c>
      <c r="E7" s="1">
        <v>7189042000</v>
      </c>
      <c r="F7" s="18" t="s">
        <v>127</v>
      </c>
      <c r="G7" s="18"/>
      <c r="H7" s="7">
        <v>403</v>
      </c>
    </row>
    <row r="8" spans="1:10" ht="53.1" customHeight="1" x14ac:dyDescent="0.25">
      <c r="A8" s="4" t="s">
        <v>108</v>
      </c>
      <c r="C8" s="7" t="s">
        <v>128</v>
      </c>
      <c r="D8" s="7" t="s">
        <v>129</v>
      </c>
      <c r="E8" s="1">
        <v>7189204321</v>
      </c>
      <c r="F8" s="20" t="s">
        <v>127</v>
      </c>
      <c r="G8" s="20"/>
      <c r="H8" s="7">
        <v>767</v>
      </c>
    </row>
    <row r="9" spans="1:10" ht="53.1" customHeight="1" x14ac:dyDescent="0.25">
      <c r="A9" s="4" t="s">
        <v>109</v>
      </c>
      <c r="C9" s="7" t="s">
        <v>131</v>
      </c>
      <c r="D9" s="7" t="s">
        <v>130</v>
      </c>
      <c r="E9" s="1">
        <v>7189209000</v>
      </c>
      <c r="F9" s="18" t="s">
        <v>127</v>
      </c>
      <c r="G9" s="18"/>
      <c r="H9" s="7">
        <v>321</v>
      </c>
    </row>
    <row r="10" spans="1:10" ht="53.1" customHeight="1" x14ac:dyDescent="0.25">
      <c r="A10" s="4" t="s">
        <v>110</v>
      </c>
      <c r="C10" s="7" t="s">
        <v>133</v>
      </c>
      <c r="D10" s="7" t="s">
        <v>120</v>
      </c>
      <c r="E10" s="1">
        <v>7184307300</v>
      </c>
      <c r="F10" s="20" t="s">
        <v>132</v>
      </c>
      <c r="G10" s="20"/>
      <c r="H10" s="7">
        <v>140</v>
      </c>
    </row>
    <row r="11" spans="1:10" ht="53.1" customHeight="1" x14ac:dyDescent="0.25">
      <c r="A11" s="4" t="s">
        <v>111</v>
      </c>
      <c r="C11" s="7" t="s">
        <v>135</v>
      </c>
      <c r="D11" s="7" t="s">
        <v>129</v>
      </c>
      <c r="E11" s="1">
        <v>7185195000</v>
      </c>
      <c r="F11" s="20" t="s">
        <v>134</v>
      </c>
      <c r="G11" s="20"/>
      <c r="H11" s="7">
        <v>213</v>
      </c>
    </row>
    <row r="12" spans="1:10" ht="53.1" customHeight="1" x14ac:dyDescent="0.25">
      <c r="A12" s="4" t="s">
        <v>112</v>
      </c>
      <c r="C12" s="7" t="s">
        <v>137</v>
      </c>
      <c r="D12" s="7" t="s">
        <v>114</v>
      </c>
      <c r="E12" s="1">
        <v>7189609000</v>
      </c>
      <c r="F12" s="20" t="s">
        <v>136</v>
      </c>
      <c r="G12" s="20"/>
      <c r="H12" s="7">
        <v>446</v>
      </c>
    </row>
    <row r="13" spans="1:10" ht="53.1" customHeight="1" x14ac:dyDescent="0.25">
      <c r="A13" s="4" t="s">
        <v>80</v>
      </c>
      <c r="C13" s="3"/>
      <c r="D13" s="3"/>
      <c r="E13" s="15"/>
      <c r="F13" s="26"/>
      <c r="G13" s="26"/>
      <c r="H13" s="11">
        <f>SUM(H2:H12)</f>
        <v>3898</v>
      </c>
    </row>
    <row r="14" spans="1:10" ht="53.1" customHeight="1" x14ac:dyDescent="0.25">
      <c r="A14" s="4" t="s">
        <v>247</v>
      </c>
      <c r="D14" s="3"/>
      <c r="E14" s="15"/>
      <c r="F14" s="26"/>
      <c r="G14" s="26"/>
      <c r="H14" s="12">
        <v>1408473</v>
      </c>
    </row>
    <row r="15" spans="1:10" ht="53.1" customHeight="1" x14ac:dyDescent="0.25">
      <c r="A15" s="4" t="s">
        <v>81</v>
      </c>
      <c r="C15" s="3"/>
      <c r="D15" s="3"/>
      <c r="E15" s="15"/>
      <c r="F15" s="26"/>
      <c r="G15" s="26"/>
      <c r="H15" s="13">
        <f>(H13)/(H14/1000)</f>
        <v>2.7675361899021138</v>
      </c>
    </row>
    <row r="16" spans="1:10" ht="53.1" customHeight="1" x14ac:dyDescent="0.25">
      <c r="A16" s="4" t="s">
        <v>248</v>
      </c>
      <c r="F16" s="19" t="s">
        <v>268</v>
      </c>
      <c r="H16" s="46">
        <f>(H13-H4)/(H14/1000)</f>
        <v>2.6077887187045832</v>
      </c>
    </row>
  </sheetData>
  <hyperlinks>
    <hyperlink ref="F2" r:id="rId1"/>
    <hyperlink ref="F3" r:id="rId2"/>
    <hyperlink ref="F4" r:id="rId3"/>
    <hyperlink ref="F5" r:id="rId4" tooltip="Jacobi Medical Center Web site" display="http://www.nyc.gov/html/hhc/jacobi/home.html"/>
    <hyperlink ref="F7" r:id="rId5"/>
    <hyperlink ref="F8" r:id="rId6"/>
    <hyperlink ref="F9" r:id="rId7"/>
    <hyperlink ref="F10" r:id="rId8" tooltip="New York Westchester Square Medical Center Web site" display="http://www.nywsmc.org/"/>
    <hyperlink ref="F11" r:id="rId9" tooltip="North Central Bronx Hospital Web site" display="http://www.nyc.gov/html/hhc/ncbh/home.html"/>
    <hyperlink ref="F12" r:id="rId10" tooltip="St Barnabas Hospital Web site" display="http://www.stbarnabashospital.org/"/>
  </hyperlinks>
  <pageMargins left="0.7" right="0.7" top="0.75" bottom="0.75" header="0.3" footer="0.3"/>
  <pageSetup scale="60" orientation="landscape" horizontalDpi="300" verticalDpi="300" r:id="rId11"/>
  <headerFooter>
    <oddHeader>&amp;LBronx Hospitals (Acute), General Information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13" workbookViewId="0">
      <selection activeCell="I17" sqref="I17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8" customWidth="1"/>
    <col min="7" max="7" width="2.7109375" style="8" customWidth="1"/>
    <col min="8" max="8" width="16.28515625" style="7" customWidth="1"/>
    <col min="9" max="9" width="19.85546875" style="7" customWidth="1"/>
    <col min="10" max="10" width="23.5703125" style="7" customWidth="1"/>
    <col min="11" max="11" width="19.28515625" style="2"/>
    <col min="12" max="16384" width="19.28515625" style="7"/>
  </cols>
  <sheetData>
    <row r="1" spans="1:10" s="4" customFormat="1" ht="41.1" customHeight="1" x14ac:dyDescent="0.25">
      <c r="A1" s="4" t="s">
        <v>0</v>
      </c>
      <c r="C1" s="4" t="s">
        <v>1</v>
      </c>
      <c r="D1" s="4" t="s">
        <v>14</v>
      </c>
      <c r="E1" s="5" t="s">
        <v>41</v>
      </c>
      <c r="F1" s="6" t="s">
        <v>2</v>
      </c>
      <c r="G1" s="6"/>
      <c r="H1" s="4" t="s">
        <v>65</v>
      </c>
      <c r="I1" s="4" t="s">
        <v>3</v>
      </c>
      <c r="J1" s="4" t="s">
        <v>83</v>
      </c>
    </row>
    <row r="2" spans="1:10" ht="39" customHeight="1" x14ac:dyDescent="0.25">
      <c r="A2" s="4" t="s">
        <v>98</v>
      </c>
      <c r="C2" s="7" t="s">
        <v>12</v>
      </c>
      <c r="D2" s="7" t="s">
        <v>13</v>
      </c>
      <c r="E2" s="7" t="s">
        <v>42</v>
      </c>
      <c r="F2" s="9" t="s">
        <v>68</v>
      </c>
      <c r="G2" s="9"/>
      <c r="H2" s="7">
        <v>212</v>
      </c>
      <c r="I2" s="7" t="s">
        <v>99</v>
      </c>
      <c r="J2" s="7" t="s">
        <v>89</v>
      </c>
    </row>
    <row r="3" spans="1:10" ht="39" customHeight="1" x14ac:dyDescent="0.25">
      <c r="A3" s="4" t="s">
        <v>59</v>
      </c>
      <c r="C3" s="7" t="s">
        <v>15</v>
      </c>
      <c r="D3" s="7" t="s">
        <v>16</v>
      </c>
      <c r="E3" s="7" t="s">
        <v>43</v>
      </c>
      <c r="F3" s="9" t="s">
        <v>60</v>
      </c>
      <c r="G3" s="9"/>
      <c r="H3" s="7">
        <v>530</v>
      </c>
      <c r="I3" s="7" t="s">
        <v>61</v>
      </c>
      <c r="J3" s="7" t="s">
        <v>84</v>
      </c>
    </row>
    <row r="4" spans="1:10" ht="50.1" customHeight="1" x14ac:dyDescent="0.25">
      <c r="A4" s="4" t="s">
        <v>82</v>
      </c>
      <c r="C4" s="7" t="s">
        <v>17</v>
      </c>
      <c r="D4" s="7" t="s">
        <v>18</v>
      </c>
      <c r="E4" s="7" t="s">
        <v>44</v>
      </c>
      <c r="F4" s="9" t="s">
        <v>67</v>
      </c>
      <c r="G4" s="9"/>
      <c r="H4" s="7">
        <v>464</v>
      </c>
      <c r="I4" s="7" t="s">
        <v>58</v>
      </c>
      <c r="J4" s="7" t="s">
        <v>85</v>
      </c>
    </row>
    <row r="5" spans="1:10" ht="41.1" customHeight="1" x14ac:dyDescent="0.25">
      <c r="A5" s="4" t="s">
        <v>4</v>
      </c>
      <c r="C5" s="7" t="s">
        <v>19</v>
      </c>
      <c r="D5" s="7" t="s">
        <v>20</v>
      </c>
      <c r="E5" s="7" t="s">
        <v>45</v>
      </c>
      <c r="F5" s="9" t="s">
        <v>62</v>
      </c>
      <c r="G5" s="9"/>
      <c r="H5" s="7">
        <v>371</v>
      </c>
      <c r="I5" s="7" t="s">
        <v>100</v>
      </c>
      <c r="J5" s="7" t="s">
        <v>86</v>
      </c>
    </row>
    <row r="6" spans="1:10" ht="41.1" customHeight="1" x14ac:dyDescent="0.25">
      <c r="A6" s="4" t="s">
        <v>5</v>
      </c>
      <c r="C6" s="7" t="s">
        <v>21</v>
      </c>
      <c r="D6" s="7" t="s">
        <v>22</v>
      </c>
      <c r="E6" s="7" t="s">
        <v>46</v>
      </c>
      <c r="F6" s="9" t="s">
        <v>56</v>
      </c>
      <c r="G6" s="9"/>
      <c r="H6" s="7">
        <v>287</v>
      </c>
      <c r="I6" s="7" t="s">
        <v>57</v>
      </c>
      <c r="J6" s="7" t="s">
        <v>87</v>
      </c>
    </row>
    <row r="7" spans="1:10" ht="41.1" customHeight="1" x14ac:dyDescent="0.25">
      <c r="A7" s="4" t="s">
        <v>6</v>
      </c>
      <c r="C7" s="7" t="s">
        <v>23</v>
      </c>
      <c r="D7" s="7" t="s">
        <v>24</v>
      </c>
      <c r="E7" s="7" t="s">
        <v>47</v>
      </c>
      <c r="F7" s="9" t="s">
        <v>66</v>
      </c>
      <c r="G7" s="9"/>
      <c r="H7" s="7">
        <v>318</v>
      </c>
      <c r="I7" s="7" t="s">
        <v>91</v>
      </c>
      <c r="J7" s="7" t="s">
        <v>87</v>
      </c>
    </row>
    <row r="8" spans="1:10" ht="41.1" customHeight="1" x14ac:dyDescent="0.25">
      <c r="A8" s="4" t="s">
        <v>7</v>
      </c>
      <c r="C8" s="7" t="s">
        <v>25</v>
      </c>
      <c r="D8" s="7" t="s">
        <v>24</v>
      </c>
      <c r="E8" s="7" t="s">
        <v>42</v>
      </c>
      <c r="F8" s="10" t="s">
        <v>69</v>
      </c>
      <c r="G8" s="10"/>
      <c r="H8" s="7">
        <v>695</v>
      </c>
      <c r="I8" s="7" t="s">
        <v>101</v>
      </c>
      <c r="J8" s="7" t="s">
        <v>86</v>
      </c>
    </row>
    <row r="9" spans="1:10" ht="41.1" customHeight="1" x14ac:dyDescent="0.25">
      <c r="A9" s="4" t="s">
        <v>71</v>
      </c>
      <c r="C9" s="7" t="s">
        <v>26</v>
      </c>
      <c r="D9" s="7" t="s">
        <v>27</v>
      </c>
      <c r="E9" s="7" t="s">
        <v>48</v>
      </c>
      <c r="F9" s="9" t="s">
        <v>70</v>
      </c>
      <c r="G9" s="9"/>
      <c r="H9" s="7">
        <v>506</v>
      </c>
      <c r="I9" s="7" t="s">
        <v>95</v>
      </c>
      <c r="J9" s="7" t="s">
        <v>88</v>
      </c>
    </row>
    <row r="10" spans="1:10" ht="50.1" customHeight="1" x14ac:dyDescent="0.25">
      <c r="A10" s="4" t="s">
        <v>9</v>
      </c>
      <c r="C10" s="7" t="s">
        <v>28</v>
      </c>
      <c r="D10" s="7" t="s">
        <v>29</v>
      </c>
      <c r="E10" s="7" t="s">
        <v>49</v>
      </c>
      <c r="F10" s="14" t="s">
        <v>93</v>
      </c>
      <c r="G10" s="14"/>
      <c r="H10" s="7">
        <v>450</v>
      </c>
      <c r="I10" s="7" t="s">
        <v>92</v>
      </c>
      <c r="J10" s="7" t="s">
        <v>87</v>
      </c>
    </row>
    <row r="11" spans="1:10" ht="41.1" customHeight="1" x14ac:dyDescent="0.25">
      <c r="A11" s="4" t="s">
        <v>10</v>
      </c>
      <c r="C11" s="7" t="s">
        <v>30</v>
      </c>
      <c r="D11" s="7" t="s">
        <v>31</v>
      </c>
      <c r="E11" s="7" t="s">
        <v>50</v>
      </c>
      <c r="F11" s="10" t="s">
        <v>75</v>
      </c>
      <c r="G11" s="10"/>
      <c r="H11" s="7">
        <v>711</v>
      </c>
      <c r="I11" s="7" t="s">
        <v>90</v>
      </c>
      <c r="J11" s="7" t="s">
        <v>87</v>
      </c>
    </row>
    <row r="12" spans="1:10" ht="41.1" customHeight="1" x14ac:dyDescent="0.25">
      <c r="A12" s="4" t="s">
        <v>77</v>
      </c>
      <c r="C12" s="7" t="s">
        <v>32</v>
      </c>
      <c r="D12" s="7" t="s">
        <v>33</v>
      </c>
      <c r="E12" s="7" t="s">
        <v>51</v>
      </c>
      <c r="F12" s="9" t="s">
        <v>76</v>
      </c>
      <c r="G12" s="9"/>
      <c r="H12" s="7">
        <v>134</v>
      </c>
      <c r="I12" s="7" t="s">
        <v>94</v>
      </c>
      <c r="J12" s="7" t="s">
        <v>87</v>
      </c>
    </row>
    <row r="13" spans="1:10" ht="50.1" customHeight="1" x14ac:dyDescent="0.25">
      <c r="A13" s="4" t="s">
        <v>11</v>
      </c>
      <c r="C13" s="7" t="s">
        <v>34</v>
      </c>
      <c r="D13" s="7" t="s">
        <v>35</v>
      </c>
      <c r="E13" s="7" t="s">
        <v>52</v>
      </c>
      <c r="F13" s="9" t="s">
        <v>63</v>
      </c>
      <c r="G13" s="9"/>
      <c r="H13" s="7">
        <v>591</v>
      </c>
      <c r="I13" s="7" t="s">
        <v>64</v>
      </c>
      <c r="J13" s="7" t="s">
        <v>87</v>
      </c>
    </row>
    <row r="14" spans="1:10" ht="41.1" customHeight="1" x14ac:dyDescent="0.25">
      <c r="A14" s="4" t="s">
        <v>74</v>
      </c>
      <c r="C14" s="7" t="s">
        <v>36</v>
      </c>
      <c r="D14" s="7" t="s">
        <v>24</v>
      </c>
      <c r="E14" s="7" t="s">
        <v>53</v>
      </c>
      <c r="F14" s="9" t="s">
        <v>73</v>
      </c>
      <c r="G14" s="9"/>
      <c r="H14" s="7">
        <v>376</v>
      </c>
      <c r="I14" s="7" t="s">
        <v>97</v>
      </c>
      <c r="J14" s="7" t="s">
        <v>88</v>
      </c>
    </row>
    <row r="15" spans="1:10" ht="41.1" customHeight="1" x14ac:dyDescent="0.25">
      <c r="A15" s="4" t="s">
        <v>78</v>
      </c>
      <c r="C15" s="7" t="s">
        <v>37</v>
      </c>
      <c r="D15" s="7" t="s">
        <v>38</v>
      </c>
      <c r="E15" s="7" t="s">
        <v>54</v>
      </c>
      <c r="F15" s="8" t="s">
        <v>79</v>
      </c>
      <c r="H15" s="7">
        <v>394</v>
      </c>
      <c r="I15" s="7" t="s">
        <v>102</v>
      </c>
      <c r="J15" s="7" t="s">
        <v>86</v>
      </c>
    </row>
    <row r="16" spans="1:10" ht="50.1" customHeight="1" x14ac:dyDescent="0.25">
      <c r="A16" s="4" t="s">
        <v>8</v>
      </c>
      <c r="C16" s="7" t="s">
        <v>39</v>
      </c>
      <c r="D16" s="7" t="s">
        <v>40</v>
      </c>
      <c r="E16" s="7" t="s">
        <v>55</v>
      </c>
      <c r="F16" s="9" t="s">
        <v>72</v>
      </c>
      <c r="G16" s="9"/>
      <c r="H16" s="7">
        <v>324</v>
      </c>
      <c r="I16" s="7" t="s">
        <v>96</v>
      </c>
      <c r="J16" s="7" t="s">
        <v>87</v>
      </c>
    </row>
    <row r="17" spans="1:9" ht="41.1" customHeight="1" x14ac:dyDescent="0.25">
      <c r="A17" s="4" t="s">
        <v>269</v>
      </c>
      <c r="C17" s="3"/>
      <c r="D17" s="3"/>
      <c r="E17" s="3"/>
      <c r="F17" s="3"/>
      <c r="G17" s="3"/>
      <c r="H17" s="11">
        <f>SUM(H2:H16)</f>
        <v>6363</v>
      </c>
      <c r="I17" s="11">
        <f>H17-H9</f>
        <v>5857</v>
      </c>
    </row>
    <row r="18" spans="1:9" ht="41.1" customHeight="1" x14ac:dyDescent="0.25">
      <c r="A18" s="4" t="s">
        <v>247</v>
      </c>
      <c r="D18" s="3"/>
      <c r="E18" s="3"/>
      <c r="F18" s="3"/>
      <c r="G18" s="3"/>
      <c r="H18" s="12">
        <v>2565635</v>
      </c>
    </row>
    <row r="19" spans="1:9" ht="41.1" customHeight="1" x14ac:dyDescent="0.25">
      <c r="A19" s="4" t="s">
        <v>270</v>
      </c>
      <c r="C19" s="3"/>
      <c r="D19" s="3"/>
      <c r="E19" s="3"/>
      <c r="F19" s="3"/>
      <c r="G19" s="3"/>
      <c r="H19" s="13">
        <f>H17/(H18/1000)</f>
        <v>2.4800877755409476</v>
      </c>
      <c r="I19" s="47">
        <f>I17/(H18/1000)</f>
        <v>2.2828656453470582</v>
      </c>
    </row>
    <row r="20" spans="1:9" ht="41.1" customHeight="1" x14ac:dyDescent="0.25">
      <c r="A20" s="4" t="s">
        <v>248</v>
      </c>
    </row>
  </sheetData>
  <hyperlinks>
    <hyperlink ref="F6" r:id="rId1"/>
    <hyperlink ref="F3" r:id="rId2"/>
    <hyperlink ref="F5" r:id="rId3"/>
    <hyperlink ref="F13" r:id="rId4"/>
    <hyperlink ref="F7" r:id="rId5"/>
    <hyperlink ref="F4" r:id="rId6"/>
    <hyperlink ref="F2" r:id="rId7"/>
    <hyperlink ref="F8" r:id="rId8" tooltip="Kings County Hospital Center Web site" display="http://www.nyc.gov/html/hhc/html/kings.html"/>
    <hyperlink ref="F9" r:id="rId9"/>
    <hyperlink ref="F16" r:id="rId10"/>
    <hyperlink ref="F14" r:id="rId11"/>
    <hyperlink ref="F11" r:id="rId12" tooltip="Maimonides Medical Center Web site" display="http://www.maimonidesmed.org/"/>
    <hyperlink ref="F12" r:id="rId13"/>
    <hyperlink ref="F10" r:id="rId14"/>
  </hyperlinks>
  <pageMargins left="0.7" right="0.7" top="0.75" bottom="0.75" header="0.3" footer="0.3"/>
  <pageSetup scale="60" orientation="landscape" horizontalDpi="300" verticalDpi="300" r:id="rId15"/>
  <headerFooter>
    <oddHeader>&amp;LBrooklyn Hospitals (Acute), General Information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3" workbookViewId="0">
      <selection activeCell="H25" sqref="H25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8" customWidth="1"/>
    <col min="7" max="7" width="2.7109375" style="8" customWidth="1"/>
    <col min="8" max="8" width="16.28515625" style="12" customWidth="1"/>
    <col min="9" max="9" width="19.85546875" style="7" customWidth="1"/>
    <col min="10" max="10" width="23.5703125" style="7" customWidth="1"/>
    <col min="11" max="11" width="19.28515625" style="30"/>
    <col min="12" max="16384" width="19.28515625" style="7"/>
  </cols>
  <sheetData>
    <row r="1" spans="1:10" s="4" customFormat="1" ht="33.950000000000003" customHeight="1" x14ac:dyDescent="0.25">
      <c r="A1" s="22" t="s">
        <v>0</v>
      </c>
      <c r="B1" s="22"/>
      <c r="C1" s="22" t="s">
        <v>1</v>
      </c>
      <c r="D1" s="22" t="s">
        <v>14</v>
      </c>
      <c r="E1" s="23" t="s">
        <v>41</v>
      </c>
      <c r="F1" s="16" t="s">
        <v>2</v>
      </c>
      <c r="G1" s="16"/>
      <c r="H1" s="27" t="s">
        <v>65</v>
      </c>
      <c r="I1" s="4" t="s">
        <v>3</v>
      </c>
      <c r="J1" s="4" t="s">
        <v>83</v>
      </c>
    </row>
    <row r="2" spans="1:10" ht="33.950000000000003" customHeight="1" x14ac:dyDescent="0.25">
      <c r="A2" s="22" t="s">
        <v>186</v>
      </c>
      <c r="B2" s="22"/>
      <c r="C2" s="24" t="s">
        <v>187</v>
      </c>
      <c r="D2" s="24" t="s">
        <v>188</v>
      </c>
      <c r="E2" s="25">
        <v>2125624141</v>
      </c>
      <c r="F2" s="20" t="s">
        <v>185</v>
      </c>
      <c r="G2" s="20"/>
      <c r="H2" s="28">
        <v>912</v>
      </c>
    </row>
    <row r="3" spans="1:10" ht="33.950000000000003" customHeight="1" x14ac:dyDescent="0.25">
      <c r="A3" s="22" t="s">
        <v>189</v>
      </c>
      <c r="B3" s="22"/>
      <c r="C3" s="24" t="s">
        <v>190</v>
      </c>
      <c r="D3" s="24" t="s">
        <v>191</v>
      </c>
      <c r="E3" s="25">
        <v>2124202000</v>
      </c>
      <c r="F3" s="18" t="s">
        <v>68</v>
      </c>
      <c r="G3" s="18"/>
      <c r="H3" s="28">
        <v>856</v>
      </c>
    </row>
    <row r="4" spans="1:10" ht="33.950000000000003" customHeight="1" x14ac:dyDescent="0.25">
      <c r="A4" s="22" t="s">
        <v>195</v>
      </c>
      <c r="B4" s="22"/>
      <c r="C4" s="24" t="s">
        <v>193</v>
      </c>
      <c r="D4" s="24" t="s">
        <v>194</v>
      </c>
      <c r="E4" s="25">
        <v>2123188000</v>
      </c>
      <c r="F4" s="20" t="s">
        <v>192</v>
      </c>
      <c r="G4" s="20"/>
      <c r="H4" s="28">
        <v>417</v>
      </c>
    </row>
    <row r="5" spans="1:10" ht="33.950000000000003" customHeight="1" x14ac:dyDescent="0.25">
      <c r="A5" s="22" t="s">
        <v>246</v>
      </c>
      <c r="B5" s="22"/>
      <c r="C5" s="24" t="s">
        <v>196</v>
      </c>
      <c r="D5" s="24" t="s">
        <v>194</v>
      </c>
      <c r="E5" s="25">
        <v>2128486000</v>
      </c>
      <c r="F5" s="20" t="s">
        <v>192</v>
      </c>
      <c r="G5" s="20"/>
      <c r="H5" s="28">
        <v>210</v>
      </c>
    </row>
    <row r="6" spans="1:10" ht="33.950000000000003" customHeight="1" x14ac:dyDescent="0.25">
      <c r="A6" s="22" t="s">
        <v>197</v>
      </c>
      <c r="B6" s="22"/>
      <c r="C6" s="24" t="s">
        <v>199</v>
      </c>
      <c r="D6" s="24" t="s">
        <v>200</v>
      </c>
      <c r="E6" s="25">
        <v>2129391000</v>
      </c>
      <c r="F6" s="17"/>
      <c r="G6" s="17"/>
      <c r="H6" s="28">
        <v>286</v>
      </c>
    </row>
    <row r="7" spans="1:10" ht="33.950000000000003" customHeight="1" x14ac:dyDescent="0.25">
      <c r="A7" s="22" t="s">
        <v>198</v>
      </c>
      <c r="B7" s="22"/>
      <c r="C7" s="24" t="s">
        <v>201</v>
      </c>
      <c r="D7" s="24" t="s">
        <v>202</v>
      </c>
      <c r="E7" s="25">
        <v>2126061000</v>
      </c>
      <c r="F7" s="18" t="s">
        <v>203</v>
      </c>
      <c r="G7" s="18"/>
      <c r="H7" s="28">
        <v>205</v>
      </c>
    </row>
    <row r="8" spans="1:10" ht="33.950000000000003" customHeight="1" x14ac:dyDescent="0.25">
      <c r="A8" s="22" t="s">
        <v>204</v>
      </c>
      <c r="B8" s="22"/>
      <c r="C8" s="24" t="s">
        <v>205</v>
      </c>
      <c r="D8" s="24" t="s">
        <v>202</v>
      </c>
      <c r="E8" s="25">
        <v>2124342000</v>
      </c>
      <c r="F8" s="20" t="s">
        <v>206</v>
      </c>
      <c r="G8" s="20"/>
      <c r="H8" s="28">
        <v>652</v>
      </c>
    </row>
    <row r="9" spans="1:10" ht="33.950000000000003" customHeight="1" x14ac:dyDescent="0.25">
      <c r="A9" s="22" t="s">
        <v>265</v>
      </c>
      <c r="B9" s="22"/>
      <c r="C9" s="24" t="s">
        <v>207</v>
      </c>
      <c r="D9" s="24" t="s">
        <v>202</v>
      </c>
      <c r="E9" s="25">
        <v>2126392000</v>
      </c>
      <c r="F9" s="18" t="s">
        <v>208</v>
      </c>
      <c r="G9" s="18"/>
      <c r="H9" s="28">
        <v>514</v>
      </c>
    </row>
    <row r="10" spans="1:10" ht="33.950000000000003" customHeight="1" x14ac:dyDescent="0.25">
      <c r="A10" s="22" t="s">
        <v>209</v>
      </c>
      <c r="B10" s="22"/>
      <c r="C10" s="24" t="s">
        <v>211</v>
      </c>
      <c r="D10" s="24" t="s">
        <v>212</v>
      </c>
      <c r="E10" s="25">
        <v>2124236262</v>
      </c>
      <c r="F10" s="20" t="s">
        <v>210</v>
      </c>
      <c r="G10" s="20"/>
      <c r="H10" s="28">
        <v>356</v>
      </c>
    </row>
    <row r="11" spans="1:10" ht="33.950000000000003" customHeight="1" x14ac:dyDescent="0.25">
      <c r="A11" s="22" t="s">
        <v>213</v>
      </c>
      <c r="B11" s="22"/>
      <c r="C11" s="24" t="s">
        <v>214</v>
      </c>
      <c r="D11" s="24" t="s">
        <v>212</v>
      </c>
      <c r="E11" s="25">
        <v>2122416500</v>
      </c>
      <c r="F11" s="20" t="s">
        <v>215</v>
      </c>
      <c r="G11" s="20"/>
      <c r="H11" s="28">
        <v>1171</v>
      </c>
    </row>
    <row r="12" spans="1:10" ht="33.950000000000003" customHeight="1" x14ac:dyDescent="0.25">
      <c r="A12" s="22" t="s">
        <v>216</v>
      </c>
      <c r="B12" s="22"/>
      <c r="C12" s="24" t="s">
        <v>217</v>
      </c>
      <c r="D12" s="24" t="s">
        <v>218</v>
      </c>
      <c r="E12" s="25">
        <v>2123125000</v>
      </c>
      <c r="F12" s="18" t="s">
        <v>219</v>
      </c>
      <c r="G12" s="18"/>
      <c r="H12" s="28">
        <v>180</v>
      </c>
    </row>
    <row r="13" spans="1:10" ht="33.950000000000003" customHeight="1" x14ac:dyDescent="0.25">
      <c r="A13" s="22" t="s">
        <v>221</v>
      </c>
      <c r="B13" s="22"/>
      <c r="C13" s="24" t="s">
        <v>222</v>
      </c>
      <c r="D13" s="24" t="s">
        <v>223</v>
      </c>
      <c r="E13" s="25">
        <v>2129324000</v>
      </c>
      <c r="F13" s="20" t="s">
        <v>220</v>
      </c>
      <c r="G13" s="20"/>
      <c r="H13" s="28">
        <v>201</v>
      </c>
    </row>
    <row r="14" spans="1:10" ht="33.950000000000003" customHeight="1" x14ac:dyDescent="0.25">
      <c r="A14" s="22" t="s">
        <v>225</v>
      </c>
      <c r="B14" s="22"/>
      <c r="C14" s="24" t="s">
        <v>226</v>
      </c>
      <c r="D14" s="24" t="s">
        <v>227</v>
      </c>
      <c r="E14" s="25">
        <v>2123052500</v>
      </c>
      <c r="F14" s="18" t="s">
        <v>224</v>
      </c>
      <c r="G14" s="18"/>
      <c r="H14" s="28">
        <v>977</v>
      </c>
    </row>
    <row r="15" spans="1:10" s="30" customFormat="1" ht="33.950000000000003" customHeight="1" x14ac:dyDescent="0.25">
      <c r="A15" s="22" t="s">
        <v>228</v>
      </c>
      <c r="B15" s="22"/>
      <c r="C15" s="24" t="s">
        <v>229</v>
      </c>
      <c r="D15" s="24" t="s">
        <v>202</v>
      </c>
      <c r="E15" s="25">
        <v>2127465454</v>
      </c>
      <c r="F15" s="18" t="s">
        <v>224</v>
      </c>
      <c r="G15" s="18"/>
      <c r="H15" s="28">
        <v>850</v>
      </c>
      <c r="I15" s="7"/>
      <c r="J15" s="7"/>
    </row>
    <row r="16" spans="1:10" s="30" customFormat="1" ht="33.950000000000003" customHeight="1" x14ac:dyDescent="0.25">
      <c r="A16" s="22" t="s">
        <v>230</v>
      </c>
      <c r="B16" s="22"/>
      <c r="C16" s="24" t="s">
        <v>231</v>
      </c>
      <c r="D16" s="24" t="s">
        <v>191</v>
      </c>
      <c r="E16" s="25">
        <v>2129794000</v>
      </c>
      <c r="F16" s="18" t="s">
        <v>232</v>
      </c>
      <c r="G16" s="18"/>
      <c r="H16" s="28">
        <v>69</v>
      </c>
      <c r="I16" s="7"/>
      <c r="J16" s="7"/>
    </row>
    <row r="17" spans="1:10" s="30" customFormat="1" ht="33.950000000000003" customHeight="1" x14ac:dyDescent="0.25">
      <c r="A17" s="22" t="s">
        <v>233</v>
      </c>
      <c r="B17" s="22"/>
      <c r="C17" s="24" t="s">
        <v>234</v>
      </c>
      <c r="D17" s="24" t="s">
        <v>191</v>
      </c>
      <c r="E17" s="25">
        <v>2125986000</v>
      </c>
      <c r="F17" s="18"/>
      <c r="G17" s="18"/>
      <c r="H17" s="28">
        <v>190</v>
      </c>
      <c r="I17" s="7"/>
      <c r="J17" s="7"/>
    </row>
    <row r="18" spans="1:10" s="30" customFormat="1" ht="33.950000000000003" customHeight="1" x14ac:dyDescent="0.25">
      <c r="A18" s="22" t="s">
        <v>235</v>
      </c>
      <c r="B18" s="22"/>
      <c r="C18" s="24" t="s">
        <v>236</v>
      </c>
      <c r="D18" s="24" t="s">
        <v>188</v>
      </c>
      <c r="E18" s="25">
        <v>2122637300</v>
      </c>
      <c r="F18" s="18" t="s">
        <v>237</v>
      </c>
      <c r="G18" s="18"/>
      <c r="H18" s="28">
        <v>879</v>
      </c>
      <c r="I18" s="7"/>
      <c r="J18" s="7"/>
    </row>
    <row r="19" spans="1:10" s="30" customFormat="1" ht="33.950000000000003" customHeight="1" x14ac:dyDescent="0.25">
      <c r="A19" s="22" t="s">
        <v>238</v>
      </c>
      <c r="B19" s="22"/>
      <c r="C19" s="24" t="s">
        <v>239</v>
      </c>
      <c r="D19" s="24" t="s">
        <v>202</v>
      </c>
      <c r="E19" s="25">
        <v>2123277511</v>
      </c>
      <c r="F19" s="18"/>
      <c r="G19" s="18"/>
      <c r="H19" s="28">
        <v>40</v>
      </c>
      <c r="I19" s="7"/>
      <c r="J19" s="7"/>
    </row>
    <row r="20" spans="1:10" s="30" customFormat="1" ht="33.950000000000003" customHeight="1" x14ac:dyDescent="0.25">
      <c r="A20" s="22" t="s">
        <v>242</v>
      </c>
      <c r="B20" s="22"/>
      <c r="C20" s="24" t="s">
        <v>240</v>
      </c>
      <c r="D20" s="24" t="s">
        <v>241</v>
      </c>
      <c r="E20" s="25">
        <v>2125234000</v>
      </c>
      <c r="F20" s="20" t="s">
        <v>68</v>
      </c>
      <c r="G20" s="20"/>
      <c r="H20" s="28">
        <v>523</v>
      </c>
      <c r="I20" s="7"/>
      <c r="J20" s="7"/>
    </row>
    <row r="21" spans="1:10" s="30" customFormat="1" ht="33.950000000000003" customHeight="1" x14ac:dyDescent="0.25">
      <c r="A21" s="22" t="s">
        <v>243</v>
      </c>
      <c r="B21" s="22"/>
      <c r="C21" s="24" t="s">
        <v>244</v>
      </c>
      <c r="D21" s="24" t="s">
        <v>245</v>
      </c>
      <c r="E21" s="25">
        <v>2125234000</v>
      </c>
      <c r="F21" s="18" t="s">
        <v>68</v>
      </c>
      <c r="G21" s="18"/>
      <c r="H21" s="28">
        <v>505</v>
      </c>
      <c r="I21" s="7"/>
      <c r="J21" s="7"/>
    </row>
    <row r="22" spans="1:10" ht="33.950000000000003" customHeight="1" x14ac:dyDescent="0.25">
      <c r="A22" s="22" t="s">
        <v>80</v>
      </c>
      <c r="B22" s="22"/>
      <c r="C22" s="26"/>
      <c r="D22" s="26"/>
      <c r="E22" s="31"/>
      <c r="F22" s="26"/>
      <c r="G22" s="26"/>
      <c r="H22" s="28">
        <f>SUM(H2:H21)</f>
        <v>9993</v>
      </c>
    </row>
    <row r="23" spans="1:10" ht="33.950000000000003" customHeight="1" x14ac:dyDescent="0.25">
      <c r="A23" s="22" t="s">
        <v>247</v>
      </c>
      <c r="B23" s="22"/>
      <c r="D23" s="26"/>
      <c r="E23" s="31"/>
      <c r="F23" s="26"/>
      <c r="G23" s="26"/>
      <c r="H23" s="28">
        <v>1619090</v>
      </c>
    </row>
    <row r="24" spans="1:10" ht="33.950000000000003" customHeight="1" x14ac:dyDescent="0.25">
      <c r="A24" s="22" t="s">
        <v>81</v>
      </c>
      <c r="B24" s="22"/>
      <c r="C24" s="26"/>
      <c r="D24" s="26"/>
      <c r="E24" s="31"/>
      <c r="F24" s="26"/>
      <c r="G24" s="26"/>
      <c r="H24" s="29">
        <f>H22/(H23/1000)</f>
        <v>6.17198549802667</v>
      </c>
    </row>
    <row r="25" spans="1:10" ht="33.950000000000003" customHeight="1" x14ac:dyDescent="0.25">
      <c r="A25" s="4" t="s">
        <v>248</v>
      </c>
      <c r="B25" s="22"/>
      <c r="C25" s="24"/>
      <c r="D25" s="24"/>
      <c r="E25" s="25"/>
      <c r="F25" s="19" t="s">
        <v>267</v>
      </c>
      <c r="G25" s="19"/>
      <c r="H25" s="29">
        <f>(H22-H4-H5)/(H23/1000)</f>
        <v>5.7847309291021505</v>
      </c>
      <c r="I25" s="7" t="s">
        <v>249</v>
      </c>
    </row>
  </sheetData>
  <hyperlinks>
    <hyperlink ref="F2" r:id="rId1" tooltip="Bellevue Hospital Center Web site" display="http://www.nyc.gov/html/hhc/bellevue/home.html"/>
    <hyperlink ref="F3" r:id="rId2"/>
    <hyperlink ref="F4" r:id="rId3" tooltip="Coler-Goldwater Spec Hosp&amp;Nurs Fac - Goldwater Hospital Site Web site" display="http://nyc.gov/html/hhc/coler-goldwater/ home.html"/>
    <hyperlink ref="F5" r:id="rId4" tooltip="Coler-Goldwater Specialty Hospital &amp; Nursing Facility - Coler Hospital Site Web site" display="http://nyc.gov/html/hhc/coler-goldwater/ home.html"/>
    <hyperlink ref="F7" r:id="rId5"/>
    <hyperlink ref="F8" r:id="rId6"/>
    <hyperlink ref="F9" r:id="rId7"/>
    <hyperlink ref="F10" r:id="rId8" tooltip="Metropolitan Hospital Center Web site" display="http://www.nyc.gov/html/hhc/html/facilities/metropolitan.shtml"/>
    <hyperlink ref="F11" r:id="rId9"/>
    <hyperlink ref="F12" r:id="rId10"/>
    <hyperlink ref="F13" r:id="rId11" tooltip="New York Presbyterian Hospital - Allen Hospital Web site" display="http://www.nyp.org/allenpavilion"/>
    <hyperlink ref="F14" r:id="rId12"/>
    <hyperlink ref="F15" r:id="rId13"/>
    <hyperlink ref="F16" r:id="rId14"/>
    <hyperlink ref="F18" r:id="rId15"/>
    <hyperlink ref="F20" r:id="rId16" tooltip="St Lukes Roosevelt Hospital - St Lukes Hospital Division Web site" display="http://www.wehealnewyork.org/"/>
    <hyperlink ref="F21" r:id="rId17"/>
  </hyperlinks>
  <pageMargins left="0.7" right="0.7" top="0.75" bottom="0.75" header="0.3" footer="0.3"/>
  <pageSetup scale="60" orientation="landscape" horizontalDpi="300" verticalDpi="300" r:id="rId18"/>
  <headerFooter>
    <oddHeader>&amp;LManhattan Hospitals (Acute), General Information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4" workbookViewId="0">
      <selection activeCell="A10" sqref="A10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30.42578125" style="19" customWidth="1"/>
    <col min="7" max="7" width="2.7109375" style="19" customWidth="1"/>
    <col min="8" max="8" width="16.28515625" style="7" customWidth="1"/>
    <col min="9" max="9" width="19.85546875" style="7" customWidth="1"/>
    <col min="10" max="10" width="23.5703125" style="7" customWidth="1"/>
    <col min="11" max="11" width="19.28515625" style="2"/>
    <col min="12" max="16384" width="19.28515625" style="7"/>
  </cols>
  <sheetData>
    <row r="1" spans="1:10" s="4" customFormat="1" ht="60.95" customHeight="1" x14ac:dyDescent="0.25">
      <c r="A1" s="22" t="s">
        <v>0</v>
      </c>
      <c r="B1" s="22"/>
      <c r="C1" s="22" t="s">
        <v>1</v>
      </c>
      <c r="D1" s="22" t="s">
        <v>14</v>
      </c>
      <c r="E1" s="23" t="s">
        <v>41</v>
      </c>
      <c r="F1" s="16" t="s">
        <v>2</v>
      </c>
      <c r="G1" s="16"/>
      <c r="H1" s="22" t="s">
        <v>65</v>
      </c>
      <c r="I1" s="22" t="s">
        <v>3</v>
      </c>
      <c r="J1" s="22" t="s">
        <v>83</v>
      </c>
    </row>
    <row r="2" spans="1:10" ht="60.95" customHeight="1" x14ac:dyDescent="0.25">
      <c r="A2" s="22" t="s">
        <v>152</v>
      </c>
      <c r="B2" s="22"/>
      <c r="C2" s="24" t="s">
        <v>155</v>
      </c>
      <c r="D2" s="24" t="s">
        <v>156</v>
      </c>
      <c r="E2" s="25">
        <v>7183344000</v>
      </c>
      <c r="F2" s="20" t="s">
        <v>153</v>
      </c>
      <c r="G2" s="20"/>
      <c r="H2" s="24">
        <v>545</v>
      </c>
      <c r="I2" s="24"/>
      <c r="J2" s="24"/>
    </row>
    <row r="3" spans="1:10" ht="60.95" customHeight="1" x14ac:dyDescent="0.25">
      <c r="A3" s="22" t="s">
        <v>154</v>
      </c>
      <c r="B3" s="22"/>
      <c r="C3" s="24" t="s">
        <v>157</v>
      </c>
      <c r="D3" s="24" t="s">
        <v>158</v>
      </c>
      <c r="E3" s="25">
        <v>7186705000</v>
      </c>
      <c r="F3" s="18" t="s">
        <v>159</v>
      </c>
      <c r="G3" s="18"/>
      <c r="H3" s="24">
        <v>293</v>
      </c>
      <c r="I3" s="24"/>
      <c r="J3" s="24"/>
    </row>
    <row r="4" spans="1:10" ht="60.95" customHeight="1" x14ac:dyDescent="0.25">
      <c r="A4" s="22" t="s">
        <v>160</v>
      </c>
      <c r="B4" s="22"/>
      <c r="C4" s="24" t="s">
        <v>161</v>
      </c>
      <c r="D4" s="24" t="s">
        <v>162</v>
      </c>
      <c r="E4" s="25">
        <v>7188304000</v>
      </c>
      <c r="F4" s="17"/>
      <c r="G4" s="17"/>
      <c r="H4" s="24">
        <v>312</v>
      </c>
      <c r="I4" s="24"/>
      <c r="J4" s="24"/>
    </row>
    <row r="5" spans="1:10" ht="60.95" customHeight="1" x14ac:dyDescent="0.25">
      <c r="A5" s="22" t="s">
        <v>163</v>
      </c>
      <c r="B5" s="22"/>
      <c r="C5" s="24" t="s">
        <v>164</v>
      </c>
      <c r="D5" s="24" t="s">
        <v>165</v>
      </c>
      <c r="E5" s="25">
        <v>7182066000</v>
      </c>
      <c r="F5" s="18" t="s">
        <v>166</v>
      </c>
      <c r="G5" s="18"/>
      <c r="H5" s="24">
        <v>384</v>
      </c>
      <c r="I5" s="24"/>
      <c r="J5" s="24"/>
    </row>
    <row r="6" spans="1:10" ht="60.95" customHeight="1" x14ac:dyDescent="0.25">
      <c r="A6" s="22" t="s">
        <v>167</v>
      </c>
      <c r="B6" s="22"/>
      <c r="C6" s="24" t="s">
        <v>168</v>
      </c>
      <c r="D6" s="24" t="s">
        <v>169</v>
      </c>
      <c r="E6" s="25">
        <v>7184707000</v>
      </c>
      <c r="F6" s="18" t="s">
        <v>170</v>
      </c>
      <c r="G6" s="18"/>
      <c r="H6" s="24">
        <v>983</v>
      </c>
      <c r="I6" s="24"/>
      <c r="J6" s="24"/>
    </row>
    <row r="7" spans="1:10" ht="60.95" customHeight="1" x14ac:dyDescent="0.25">
      <c r="A7" s="22" t="s">
        <v>171</v>
      </c>
      <c r="B7" s="22"/>
      <c r="C7" s="24" t="s">
        <v>172</v>
      </c>
      <c r="D7" s="24" t="s">
        <v>173</v>
      </c>
      <c r="E7" s="25">
        <v>7189321000</v>
      </c>
      <c r="F7" s="18" t="s">
        <v>174</v>
      </c>
      <c r="G7" s="18"/>
      <c r="H7" s="24">
        <v>235</v>
      </c>
      <c r="I7" s="24"/>
      <c r="J7" s="24"/>
    </row>
    <row r="8" spans="1:10" ht="60.95" customHeight="1" x14ac:dyDescent="0.25">
      <c r="A8" s="22" t="s">
        <v>175</v>
      </c>
      <c r="B8" s="22"/>
      <c r="C8" s="24" t="s">
        <v>176</v>
      </c>
      <c r="D8" s="24" t="s">
        <v>158</v>
      </c>
      <c r="E8" s="25">
        <v>7186701231</v>
      </c>
      <c r="F8" s="20" t="s">
        <v>177</v>
      </c>
      <c r="G8" s="20"/>
      <c r="H8" s="24">
        <v>535</v>
      </c>
      <c r="I8" s="24"/>
      <c r="J8" s="24"/>
    </row>
    <row r="9" spans="1:10" ht="60.95" customHeight="1" x14ac:dyDescent="0.25">
      <c r="A9" s="22" t="s">
        <v>179</v>
      </c>
      <c r="B9" s="22"/>
      <c r="C9" s="24" t="s">
        <v>180</v>
      </c>
      <c r="D9" s="24" t="s">
        <v>181</v>
      </c>
      <c r="E9" s="25">
        <v>7188833000</v>
      </c>
      <c r="F9" s="20" t="s">
        <v>178</v>
      </c>
      <c r="G9" s="20"/>
      <c r="H9" s="24">
        <v>244</v>
      </c>
      <c r="I9" s="24"/>
      <c r="J9" s="24"/>
    </row>
    <row r="10" spans="1:10" ht="60.95" customHeight="1" x14ac:dyDescent="0.25">
      <c r="A10" s="22" t="s">
        <v>266</v>
      </c>
      <c r="B10" s="22"/>
      <c r="C10" s="24" t="s">
        <v>182</v>
      </c>
      <c r="D10" s="24" t="s">
        <v>183</v>
      </c>
      <c r="E10" s="25">
        <v>7188697000</v>
      </c>
      <c r="F10" s="18" t="s">
        <v>184</v>
      </c>
      <c r="G10" s="18"/>
      <c r="H10" s="24">
        <v>257</v>
      </c>
      <c r="I10" s="24"/>
      <c r="J10" s="24"/>
    </row>
    <row r="11" spans="1:10" ht="60.95" customHeight="1" x14ac:dyDescent="0.25">
      <c r="A11" s="4" t="s">
        <v>80</v>
      </c>
      <c r="C11" s="3"/>
      <c r="D11" s="3"/>
      <c r="E11" s="15"/>
      <c r="F11" s="26"/>
      <c r="G11" s="26"/>
      <c r="H11" s="11">
        <f>SUM(H2:H10)</f>
        <v>3788</v>
      </c>
    </row>
    <row r="12" spans="1:10" ht="60.95" customHeight="1" x14ac:dyDescent="0.25">
      <c r="A12" s="4" t="s">
        <v>247</v>
      </c>
      <c r="D12" s="3"/>
      <c r="E12" s="15"/>
      <c r="F12" s="26"/>
      <c r="G12" s="26"/>
      <c r="H12" s="12">
        <v>2272771</v>
      </c>
    </row>
    <row r="13" spans="1:10" ht="60.95" customHeight="1" x14ac:dyDescent="0.25">
      <c r="A13" s="4" t="s">
        <v>81</v>
      </c>
      <c r="C13" s="3"/>
      <c r="D13" s="3"/>
      <c r="E13" s="15"/>
      <c r="F13" s="26"/>
      <c r="G13" s="26"/>
      <c r="H13" s="13">
        <f>H11/(H12/1000)</f>
        <v>1.6666879329241704</v>
      </c>
    </row>
    <row r="14" spans="1:10" ht="60.95" customHeight="1" x14ac:dyDescent="0.25">
      <c r="A14" s="4" t="s">
        <v>248</v>
      </c>
    </row>
  </sheetData>
  <hyperlinks>
    <hyperlink ref="F2" r:id="rId1" tooltip="Elmhurst Hospital Center Web site" display="http://nyc.gov/html/hhc/html/facilities/elmhurst.shtml"/>
    <hyperlink ref="F3" r:id="rId2"/>
    <hyperlink ref="F5" r:id="rId3"/>
    <hyperlink ref="F6" r:id="rId4"/>
    <hyperlink ref="F7" r:id="rId5"/>
    <hyperlink ref="F8" r:id="rId6"/>
    <hyperlink ref="F9" r:id="rId7" tooltip="Queens Hospital Center Web site" display="http://www.ci.nyc.ny.us/html/hhc/html/queens.html"/>
    <hyperlink ref="F10" r:id="rId8"/>
  </hyperlinks>
  <pageMargins left="0.7" right="0.7" top="0.75" bottom="0.75" header="0.3" footer="0.3"/>
  <pageSetup scale="60" orientation="landscape" horizontalDpi="300" verticalDpi="300" r:id="rId9"/>
  <headerFooter>
    <oddHeader>&amp;LQueens Hospitals (Acute), General Information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10" workbookViewId="0">
      <selection activeCell="A6" sqref="A6"/>
    </sheetView>
  </sheetViews>
  <sheetFormatPr defaultColWidth="19.28515625" defaultRowHeight="50.1" customHeight="1" x14ac:dyDescent="0.25"/>
  <cols>
    <col min="1" max="1" width="50.28515625" style="4" customWidth="1"/>
    <col min="2" max="2" width="2.7109375" style="4" customWidth="1"/>
    <col min="3" max="3" width="21.42578125" style="7" customWidth="1"/>
    <col min="4" max="4" width="20.28515625" style="7" customWidth="1"/>
    <col min="5" max="5" width="16.28515625" style="1" customWidth="1"/>
    <col min="6" max="6" width="29.7109375" style="8" customWidth="1"/>
    <col min="7" max="7" width="2.7109375" style="8" customWidth="1"/>
    <col min="8" max="8" width="16.28515625" style="7" customWidth="1"/>
    <col min="9" max="9" width="19.85546875" style="7" customWidth="1"/>
    <col min="10" max="10" width="23.5703125" style="7" customWidth="1"/>
    <col min="11" max="11" width="19.28515625" style="2"/>
    <col min="12" max="16384" width="19.28515625" style="7"/>
  </cols>
  <sheetData>
    <row r="1" spans="1:10" s="4" customFormat="1" ht="90" customHeight="1" x14ac:dyDescent="0.25">
      <c r="A1" s="4" t="s">
        <v>0</v>
      </c>
      <c r="C1" s="4" t="s">
        <v>1</v>
      </c>
      <c r="D1" s="4" t="s">
        <v>14</v>
      </c>
      <c r="E1" s="5" t="s">
        <v>41</v>
      </c>
      <c r="F1" s="16" t="s">
        <v>2</v>
      </c>
      <c r="G1" s="16"/>
      <c r="H1" s="4" t="s">
        <v>65</v>
      </c>
      <c r="I1" s="4" t="s">
        <v>3</v>
      </c>
      <c r="J1" s="4" t="s">
        <v>83</v>
      </c>
    </row>
    <row r="2" spans="1:10" ht="90" customHeight="1" x14ac:dyDescent="0.25">
      <c r="A2" s="4" t="s">
        <v>138</v>
      </c>
      <c r="C2" s="7" t="s">
        <v>139</v>
      </c>
      <c r="D2" s="7" t="s">
        <v>140</v>
      </c>
      <c r="E2" s="1">
        <v>7188181234</v>
      </c>
      <c r="F2" s="18" t="s">
        <v>141</v>
      </c>
      <c r="G2" s="18"/>
      <c r="H2" s="7">
        <v>448</v>
      </c>
    </row>
    <row r="3" spans="1:10" ht="90" customHeight="1" x14ac:dyDescent="0.25">
      <c r="A3" s="4" t="s">
        <v>142</v>
      </c>
      <c r="C3" s="7" t="s">
        <v>143</v>
      </c>
      <c r="D3" s="7" t="s">
        <v>144</v>
      </c>
      <c r="E3" s="1">
        <v>7188181234</v>
      </c>
      <c r="F3" s="18" t="s">
        <v>141</v>
      </c>
      <c r="G3" s="18"/>
      <c r="H3" s="7">
        <v>62</v>
      </c>
    </row>
    <row r="4" spans="1:10" ht="90" customHeight="1" x14ac:dyDescent="0.25">
      <c r="A4" s="4" t="s">
        <v>145</v>
      </c>
      <c r="C4" s="7" t="s">
        <v>147</v>
      </c>
      <c r="D4" s="7" t="s">
        <v>148</v>
      </c>
      <c r="E4" s="1">
        <v>7182269000</v>
      </c>
      <c r="F4" s="18" t="s">
        <v>149</v>
      </c>
      <c r="G4" s="18"/>
      <c r="H4" s="7">
        <v>508</v>
      </c>
    </row>
    <row r="5" spans="1:10" ht="90" customHeight="1" x14ac:dyDescent="0.25">
      <c r="A5" s="4" t="s">
        <v>146</v>
      </c>
      <c r="C5" s="7" t="s">
        <v>150</v>
      </c>
      <c r="D5" s="7" t="s">
        <v>151</v>
      </c>
      <c r="E5" s="1">
        <v>7182262000</v>
      </c>
      <c r="F5" s="18" t="s">
        <v>149</v>
      </c>
      <c r="G5" s="18"/>
      <c r="H5" s="7">
        <v>206</v>
      </c>
    </row>
    <row r="6" spans="1:10" ht="90" customHeight="1" x14ac:dyDescent="0.25">
      <c r="A6" s="4" t="s">
        <v>80</v>
      </c>
      <c r="C6" s="3"/>
      <c r="D6" s="3"/>
      <c r="E6" s="15"/>
      <c r="F6" s="21"/>
      <c r="G6" s="21"/>
      <c r="H6" s="11">
        <f>SUM(H2:H5)</f>
        <v>1224</v>
      </c>
    </row>
    <row r="7" spans="1:10" ht="90" customHeight="1" x14ac:dyDescent="0.25">
      <c r="A7" s="4" t="s">
        <v>247</v>
      </c>
      <c r="D7" s="3"/>
      <c r="E7" s="15"/>
      <c r="F7" s="21"/>
      <c r="G7" s="21"/>
      <c r="H7" s="12">
        <v>470728</v>
      </c>
    </row>
    <row r="8" spans="1:10" ht="90" customHeight="1" x14ac:dyDescent="0.25">
      <c r="A8" s="4" t="s">
        <v>81</v>
      </c>
      <c r="C8" s="3"/>
      <c r="D8" s="3"/>
      <c r="E8" s="15"/>
      <c r="F8" s="21"/>
      <c r="G8" s="21"/>
      <c r="H8" s="13">
        <f>H6/(H7/1000)</f>
        <v>2.6002277323634879</v>
      </c>
    </row>
    <row r="9" spans="1:10" ht="90" customHeight="1" x14ac:dyDescent="0.25">
      <c r="A9" s="4" t="s">
        <v>248</v>
      </c>
    </row>
  </sheetData>
  <hyperlinks>
    <hyperlink ref="F2" r:id="rId1"/>
    <hyperlink ref="F3" r:id="rId2"/>
    <hyperlink ref="F4" r:id="rId3"/>
    <hyperlink ref="F5" r:id="rId4"/>
  </hyperlinks>
  <pageMargins left="0.7" right="0.7" top="0.75" bottom="0.75" header="0.3" footer="0.3"/>
  <pageSetup scale="60" orientation="landscape" horizontalDpi="300" verticalDpi="300" r:id="rId5"/>
  <headerFooter>
    <oddHeader>&amp;LStaten Island Hospitals (Acute), General Information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NYC Totals</vt:lpstr>
      <vt:lpstr>Bronx</vt:lpstr>
      <vt:lpstr>Brooklyn</vt:lpstr>
      <vt:lpstr>Manhattan</vt:lpstr>
      <vt:lpstr>Queens</vt:lpstr>
      <vt:lpstr>Staten Island</vt:lpstr>
      <vt:lpstr>'NYC Totals'!Print_Area</vt:lpstr>
      <vt:lpstr>Bronx!Print_Titles</vt:lpstr>
      <vt:lpstr>Brooklyn!Print_Titles</vt:lpstr>
      <vt:lpstr>Manhattan!Print_Titles</vt:lpstr>
      <vt:lpstr>'NYC Totals'!Print_Titles</vt:lpstr>
      <vt:lpstr>Queens!Print_Titles</vt:lpstr>
      <vt:lpstr>'Staten Island'!Print_Titles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Fred Hyde</cp:lastModifiedBy>
  <cp:lastPrinted>2013-07-29T15:49:11Z</cp:lastPrinted>
  <dcterms:created xsi:type="dcterms:W3CDTF">2013-07-01T20:55:27Z</dcterms:created>
  <dcterms:modified xsi:type="dcterms:W3CDTF">2013-07-29T15:49:14Z</dcterms:modified>
</cp:coreProperties>
</file>